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6\Desktop\"/>
    </mc:Choice>
  </mc:AlternateContent>
  <bookViews>
    <workbookView xWindow="600" yWindow="30" windowWidth="19395" windowHeight="8055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U9" i="7"/>
  <c r="U8" i="7"/>
  <c r="U10" i="7" l="1"/>
  <c r="W25" i="7"/>
  <c r="U25" i="7" s="1"/>
  <c r="U13" i="7"/>
  <c r="AD52" i="5"/>
  <c r="AD8" i="5"/>
  <c r="AD7" i="5" l="1"/>
  <c r="AD75" i="5" s="1"/>
</calcChain>
</file>

<file path=xl/sharedStrings.xml><?xml version="1.0" encoding="utf-8"?>
<sst xmlns="http://schemas.openxmlformats.org/spreadsheetml/2006/main" count="471" uniqueCount="364">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</sst>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N77"/>
  <sheetViews>
    <sheetView showGridLines="0" tabSelected="1" topLeftCell="C1" zoomScale="85" zoomScaleNormal="85" zoomScaleSheetLayoutView="85" workbookViewId="0">
      <selection activeCell="P86" sqref="P8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22.5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41" t="s">
        <v>360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40" ht="21" customHeight="1" x14ac:dyDescent="0.15">
      <c r="D3" s="242" t="s">
        <v>361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40" s="16" customFormat="1" ht="14.25" customHeight="1" thickBot="1" x14ac:dyDescent="0.2">
      <c r="A5" s="15" t="s">
        <v>330</v>
      </c>
      <c r="B5" s="15" t="s">
        <v>331</v>
      </c>
      <c r="D5" s="238" t="s">
        <v>1</v>
      </c>
      <c r="E5" s="239"/>
      <c r="F5" s="239"/>
      <c r="G5" s="239"/>
      <c r="H5" s="239"/>
      <c r="I5" s="239"/>
      <c r="J5" s="239"/>
      <c r="K5" s="243"/>
      <c r="L5" s="243"/>
      <c r="M5" s="243"/>
      <c r="N5" s="243"/>
      <c r="O5" s="243"/>
      <c r="P5" s="244" t="s">
        <v>332</v>
      </c>
      <c r="Q5" s="245"/>
      <c r="R5" s="239" t="s">
        <v>1</v>
      </c>
      <c r="S5" s="239"/>
      <c r="T5" s="239"/>
      <c r="U5" s="239"/>
      <c r="V5" s="239"/>
      <c r="W5" s="239"/>
      <c r="X5" s="239"/>
      <c r="Y5" s="239"/>
      <c r="Z5" s="244" t="s">
        <v>332</v>
      </c>
      <c r="AA5" s="245"/>
    </row>
    <row r="6" spans="1:40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AM6" s="224"/>
      <c r="AN6" s="224"/>
    </row>
    <row r="7" spans="1:40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63273048916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25614833607</v>
      </c>
      <c r="AA7" s="27"/>
      <c r="AD7" s="9">
        <f>IF(AND(AD8="-",AD49="-",AD52="-"),"-",SUM(AD8,AD49,AD52))</f>
        <v>63761914072</v>
      </c>
      <c r="AE7" s="9">
        <f>IF(COUNTIF(AE8:AE12,"-")=COUNTA(AE8:AE12),"-",SUM(AE8:AE12))</f>
        <v>26115833607</v>
      </c>
      <c r="AM7" s="224"/>
      <c r="AN7" s="224"/>
    </row>
    <row r="8" spans="1:40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60327226507</v>
      </c>
      <c r="Q8" s="26"/>
      <c r="R8" s="19"/>
      <c r="S8" s="19"/>
      <c r="T8" s="19" t="s">
        <v>362</v>
      </c>
      <c r="U8" s="19"/>
      <c r="V8" s="19"/>
      <c r="W8" s="19"/>
      <c r="X8" s="19"/>
      <c r="Y8" s="18"/>
      <c r="Z8" s="25">
        <v>20345388595</v>
      </c>
      <c r="AA8" s="27"/>
      <c r="AD8" s="9">
        <f>IF(AND(AD9="-",AD33="-",COUNTIF(AD46:AD48,"-")=COUNTA(AD46:AD48)),"-",SUM(AD9,AD33,AD46:AD48))</f>
        <v>60816091663</v>
      </c>
      <c r="AE8" s="9">
        <v>20846388595</v>
      </c>
      <c r="AM8" s="224"/>
      <c r="AN8" s="224"/>
    </row>
    <row r="9" spans="1:40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31741587987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39291864</v>
      </c>
      <c r="AA9" s="27"/>
      <c r="AD9" s="9">
        <f>IF(COUNTIF(AD10:AD32,"-")=COUNTA(AD10:AD32),"-",SUM(AD10:AD32))</f>
        <v>31741587987</v>
      </c>
      <c r="AE9" s="9">
        <v>39291864</v>
      </c>
      <c r="AM9" s="224"/>
      <c r="AN9" s="224"/>
    </row>
    <row r="10" spans="1:40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11021130205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4449656389</v>
      </c>
      <c r="AA10" s="27"/>
      <c r="AD10" s="9">
        <v>11021130205</v>
      </c>
      <c r="AE10" s="9">
        <v>4449656389</v>
      </c>
      <c r="AM10" s="224"/>
      <c r="AN10" s="224"/>
    </row>
    <row r="11" spans="1:40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52330000</v>
      </c>
      <c r="AA11" s="27"/>
      <c r="AD11" s="9">
        <v>0</v>
      </c>
      <c r="AE11" s="9">
        <v>52330000</v>
      </c>
      <c r="AM11" s="224"/>
      <c r="AN11" s="224"/>
    </row>
    <row r="12" spans="1:40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728166759</v>
      </c>
      <c r="AA12" s="27"/>
      <c r="AD12" s="9">
        <v>2830984</v>
      </c>
      <c r="AE12" s="9">
        <v>728166759</v>
      </c>
      <c r="AM12" s="224"/>
      <c r="AN12" s="224"/>
    </row>
    <row r="13" spans="1:40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2692940800</v>
      </c>
      <c r="AA13" s="27"/>
      <c r="AD13" s="9">
        <v>0</v>
      </c>
      <c r="AE13" s="9">
        <f>IF(COUNTIF(AE14:AE21,"-")=COUNTA(AE14:AE21),"-",SUM(AE14:AE21))</f>
        <v>2163296807</v>
      </c>
      <c r="AM13" s="224"/>
      <c r="AN13" s="224"/>
    </row>
    <row r="14" spans="1:40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42370951879</v>
      </c>
      <c r="Q14" s="26"/>
      <c r="R14" s="19"/>
      <c r="S14" s="19"/>
      <c r="T14" s="19" t="s">
        <v>363</v>
      </c>
      <c r="U14" s="19"/>
      <c r="V14" s="19"/>
      <c r="W14" s="19"/>
      <c r="X14" s="19"/>
      <c r="Y14" s="18"/>
      <c r="Z14" s="25">
        <v>2013777370</v>
      </c>
      <c r="AA14" s="27"/>
      <c r="AD14" s="9">
        <v>42370951879</v>
      </c>
      <c r="AE14" s="9">
        <v>1487395377</v>
      </c>
      <c r="AM14" s="224"/>
      <c r="AN14" s="224"/>
    </row>
    <row r="15" spans="1:40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-24815435891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280870439</v>
      </c>
      <c r="AA15" s="27"/>
      <c r="AD15" s="9">
        <v>-24815435891</v>
      </c>
      <c r="AE15" s="9">
        <v>280870439</v>
      </c>
      <c r="AM15" s="224"/>
      <c r="AN15" s="224"/>
    </row>
    <row r="16" spans="1:40" ht="14.65" customHeight="1" x14ac:dyDescent="0.15">
      <c r="A16" s="7" t="s">
        <v>335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M16" s="224"/>
      <c r="AN16" s="224"/>
    </row>
    <row r="17" spans="1:40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9270463727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0</v>
      </c>
      <c r="AA17" s="27"/>
      <c r="AD17" s="9">
        <v>9270463727</v>
      </c>
      <c r="AE17" s="9">
        <v>0</v>
      </c>
      <c r="AM17" s="224"/>
      <c r="AN17" s="224"/>
    </row>
    <row r="18" spans="1:40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-6108352917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-6108352917</v>
      </c>
      <c r="AE18" s="9">
        <v>0</v>
      </c>
      <c r="AM18" s="224"/>
      <c r="AN18" s="224"/>
    </row>
    <row r="19" spans="1:40" ht="14.65" customHeight="1" x14ac:dyDescent="0.15">
      <c r="A19" s="7" t="s">
        <v>336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223654871</v>
      </c>
      <c r="AA19" s="27"/>
      <c r="AD19" s="9">
        <v>0</v>
      </c>
      <c r="AE19" s="9">
        <v>220392871</v>
      </c>
      <c r="AM19" s="224"/>
      <c r="AN19" s="224"/>
    </row>
    <row r="20" spans="1:40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174455400</v>
      </c>
      <c r="AA20" s="27"/>
      <c r="AD20" s="9">
        <v>0</v>
      </c>
      <c r="AE20" s="9">
        <v>174455400</v>
      </c>
      <c r="AM20" s="224"/>
      <c r="AN20" s="224"/>
    </row>
    <row r="21" spans="1:40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182720</v>
      </c>
      <c r="AA21" s="27"/>
      <c r="AD21" s="9">
        <v>0</v>
      </c>
      <c r="AE21" s="9">
        <v>182720</v>
      </c>
      <c r="AM21" s="224"/>
      <c r="AN21" s="224"/>
    </row>
    <row r="22" spans="1:40" ht="14.65" customHeight="1" x14ac:dyDescent="0.15">
      <c r="A22" s="7" t="s">
        <v>337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5" t="s">
        <v>114</v>
      </c>
      <c r="S22" s="226"/>
      <c r="T22" s="226"/>
      <c r="U22" s="226"/>
      <c r="V22" s="226"/>
      <c r="W22" s="226"/>
      <c r="X22" s="226"/>
      <c r="Y22" s="226"/>
      <c r="Z22" s="30">
        <v>28307774407</v>
      </c>
      <c r="AA22" s="31"/>
      <c r="AD22" s="9">
        <v>0</v>
      </c>
      <c r="AE22" s="9">
        <f>IF(AND(AE7="-",AE13="-"),"-",SUM(AE7,AE13))</f>
        <v>28279130414</v>
      </c>
      <c r="AM22" s="224"/>
      <c r="AN22" s="224"/>
    </row>
    <row r="23" spans="1:40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M23" s="224"/>
      <c r="AN23" s="224"/>
    </row>
    <row r="24" spans="1:40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64211589438</v>
      </c>
      <c r="AA24" s="27"/>
      <c r="AD24" s="9">
        <v>0</v>
      </c>
      <c r="AE24" s="9">
        <v>64205293438</v>
      </c>
      <c r="AM24" s="224"/>
      <c r="AN24" s="224"/>
    </row>
    <row r="25" spans="1:40" ht="14.65" customHeight="1" x14ac:dyDescent="0.15">
      <c r="A25" s="7" t="s">
        <v>339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-24700142870</v>
      </c>
      <c r="AA25" s="27"/>
      <c r="AD25" s="9">
        <v>0</v>
      </c>
      <c r="AE25" s="9">
        <v>-24180627075</v>
      </c>
      <c r="AM25" s="224"/>
      <c r="AN25" s="224"/>
    </row>
    <row r="26" spans="1:40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0</v>
      </c>
      <c r="AA26" s="27"/>
      <c r="AD26" s="9">
        <v>0</v>
      </c>
      <c r="AE26" s="9">
        <v>0</v>
      </c>
      <c r="AM26" s="224"/>
      <c r="AN26" s="224"/>
    </row>
    <row r="27" spans="1:40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M27" s="224"/>
      <c r="AN27" s="224"/>
    </row>
    <row r="28" spans="1:40" ht="14.65" customHeight="1" x14ac:dyDescent="0.15">
      <c r="A28" s="7" t="s">
        <v>340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M28" s="224"/>
      <c r="AN28" s="224"/>
    </row>
    <row r="29" spans="1:40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27"/>
      <c r="S29" s="228"/>
      <c r="T29" s="228"/>
      <c r="U29" s="228"/>
      <c r="V29" s="228"/>
      <c r="W29" s="228"/>
      <c r="X29" s="228"/>
      <c r="Y29" s="228"/>
      <c r="Z29" s="25"/>
      <c r="AA29" s="27"/>
      <c r="AD29" s="9">
        <v>0</v>
      </c>
      <c r="AM29" s="224"/>
      <c r="AN29" s="224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AM30" s="224"/>
      <c r="AN30" s="224"/>
    </row>
    <row r="31" spans="1:40" ht="14.65" customHeight="1" x14ac:dyDescent="0.15">
      <c r="A31" s="7" t="s">
        <v>341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M31" s="224"/>
      <c r="AN31" s="224"/>
    </row>
    <row r="32" spans="1:40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0</v>
      </c>
      <c r="AM32" s="224"/>
      <c r="AN32" s="224"/>
    </row>
    <row r="33" spans="1:4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26806066532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27295815208</v>
      </c>
      <c r="AM33" s="224"/>
      <c r="AN33" s="224"/>
    </row>
    <row r="34" spans="1:4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7927844296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7927844296</v>
      </c>
      <c r="AM34" s="224"/>
      <c r="AN34" s="224"/>
    </row>
    <row r="35" spans="1:4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M35" s="224"/>
      <c r="AN35" s="224"/>
    </row>
    <row r="36" spans="1:4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642932461</v>
      </c>
      <c r="AM36" s="224"/>
      <c r="AN36" s="224"/>
    </row>
    <row r="37" spans="1:4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-416462139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-470728999</v>
      </c>
      <c r="AM37" s="224"/>
      <c r="AN37" s="224"/>
    </row>
    <row r="38" spans="1:4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M38" s="224"/>
      <c r="AN38" s="224"/>
    </row>
    <row r="39" spans="1:4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41084208945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41857150905</v>
      </c>
      <c r="AM39" s="224"/>
      <c r="AN39" s="224"/>
    </row>
    <row r="40" spans="1:4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-22490238940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-22719165364</v>
      </c>
      <c r="AM40" s="224"/>
      <c r="AN40" s="224"/>
    </row>
    <row r="41" spans="1:4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M41" s="224"/>
      <c r="AN41" s="224"/>
    </row>
    <row r="42" spans="1:4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M42" s="224"/>
      <c r="AN42" s="224"/>
    </row>
    <row r="43" spans="1:4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M43" s="224"/>
      <c r="AN43" s="224"/>
    </row>
    <row r="44" spans="1:4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M44" s="224"/>
      <c r="AN44" s="224"/>
    </row>
    <row r="45" spans="1:4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57781909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57781909</v>
      </c>
      <c r="AM45" s="224"/>
      <c r="AN45" s="224"/>
    </row>
    <row r="46" spans="1:4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5808370933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5808370933</v>
      </c>
      <c r="AM46" s="224"/>
      <c r="AN46" s="224"/>
    </row>
    <row r="47" spans="1:4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-4028798945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-4029682465</v>
      </c>
      <c r="AM47" s="224"/>
      <c r="AN47" s="224"/>
    </row>
    <row r="48" spans="1:4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M48" s="224"/>
      <c r="AN48" s="224"/>
    </row>
    <row r="49" spans="1:4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203400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203400</v>
      </c>
      <c r="AM49" s="224"/>
      <c r="AN49" s="224"/>
    </row>
    <row r="50" spans="1:4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  <c r="AM50" s="224"/>
      <c r="AN50" s="224"/>
    </row>
    <row r="51" spans="1:4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203400</v>
      </c>
      <c r="AM51" s="224"/>
      <c r="AN51" s="224"/>
    </row>
    <row r="52" spans="1:4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2945619009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2945619009</v>
      </c>
      <c r="AM52" s="224"/>
      <c r="AN52" s="224"/>
    </row>
    <row r="53" spans="1:4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18487537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18487537</v>
      </c>
      <c r="AM53" s="224"/>
      <c r="AN53" s="224"/>
    </row>
    <row r="54" spans="1:4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1500000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1500000</v>
      </c>
      <c r="AM54" s="224"/>
      <c r="AN54" s="224"/>
    </row>
    <row r="55" spans="1:4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16098000</v>
      </c>
      <c r="AM55" s="224"/>
      <c r="AN55" s="224"/>
    </row>
    <row r="56" spans="1:4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889537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889537</v>
      </c>
      <c r="AM56" s="224"/>
      <c r="AN56" s="224"/>
    </row>
    <row r="57" spans="1:4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596241406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596241406</v>
      </c>
      <c r="AM57" s="224"/>
      <c r="AN57" s="224"/>
    </row>
    <row r="58" spans="1:4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5034205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5034205</v>
      </c>
      <c r="AM58" s="224"/>
      <c r="AN58" s="224"/>
    </row>
    <row r="59" spans="1:4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2429717474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2429717474</v>
      </c>
      <c r="AM59" s="224"/>
      <c r="AN59" s="224"/>
    </row>
    <row r="60" spans="1:40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M60" s="224"/>
      <c r="AN60" s="224"/>
    </row>
    <row r="61" spans="1:40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2429717474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2429717474</v>
      </c>
      <c r="AM61" s="224"/>
      <c r="AN61" s="224"/>
    </row>
    <row r="62" spans="1:40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0</v>
      </c>
      <c r="AM62" s="224"/>
      <c r="AN62" s="224"/>
    </row>
    <row r="63" spans="1:40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-103861613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-103861613</v>
      </c>
      <c r="AM63" s="224"/>
      <c r="AN63" s="224"/>
    </row>
    <row r="64" spans="1:40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4546172059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4541882705</v>
      </c>
      <c r="AM64" s="224"/>
      <c r="AN64" s="224"/>
    </row>
    <row r="65" spans="1:40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3323724955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3300150961</v>
      </c>
      <c r="AM65" s="224"/>
      <c r="AN65" s="224"/>
    </row>
    <row r="66" spans="1:40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279457815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298742455</v>
      </c>
      <c r="AM66" s="224"/>
      <c r="AN66" s="224"/>
    </row>
    <row r="67" spans="1:40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6656348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6656348</v>
      </c>
      <c r="AM67" s="224"/>
      <c r="AN67" s="224"/>
    </row>
    <row r="68" spans="1:40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931884174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931884174</v>
      </c>
      <c r="AM68" s="224"/>
      <c r="AN68" s="224"/>
    </row>
    <row r="69" spans="1:40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905960298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905960298</v>
      </c>
      <c r="AM69" s="224"/>
      <c r="AN69" s="224"/>
    </row>
    <row r="70" spans="1:40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25923876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25923876</v>
      </c>
      <c r="AM70" s="224"/>
      <c r="AN70" s="224"/>
    </row>
    <row r="71" spans="1:40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33607066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33607066</v>
      </c>
      <c r="AM71" s="224"/>
      <c r="AN71" s="224"/>
    </row>
    <row r="72" spans="1:40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98440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98440</v>
      </c>
      <c r="AM72" s="224"/>
      <c r="AN72" s="224"/>
    </row>
    <row r="73" spans="1:40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-29256739</v>
      </c>
      <c r="Q73" s="26"/>
      <c r="R73" s="229"/>
      <c r="S73" s="230"/>
      <c r="T73" s="230"/>
      <c r="U73" s="230"/>
      <c r="V73" s="230"/>
      <c r="W73" s="230"/>
      <c r="X73" s="230"/>
      <c r="Y73" s="231"/>
      <c r="Z73" s="40"/>
      <c r="AA73" s="41"/>
      <c r="AD73" s="9">
        <v>-29256739</v>
      </c>
      <c r="AM73" s="224"/>
      <c r="AN73" s="224"/>
    </row>
    <row r="74" spans="1:40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232" t="s">
        <v>142</v>
      </c>
      <c r="S74" s="233"/>
      <c r="T74" s="233"/>
      <c r="U74" s="233"/>
      <c r="V74" s="233"/>
      <c r="W74" s="233"/>
      <c r="X74" s="233"/>
      <c r="Y74" s="234"/>
      <c r="Z74" s="42">
        <v>39511446568</v>
      </c>
      <c r="AA74" s="43"/>
      <c r="AD74" s="9">
        <v>0</v>
      </c>
      <c r="AE74" s="9">
        <f>IF(AND(AE24="-",AE25="-",AE26="-"),"-",SUM(AE24,AE25,AE26))</f>
        <v>40024666363</v>
      </c>
      <c r="AM74" s="224"/>
      <c r="AN74" s="224"/>
    </row>
    <row r="75" spans="1:40" ht="14.65" customHeight="1" thickBot="1" x14ac:dyDescent="0.2">
      <c r="A75" s="7" t="s">
        <v>2</v>
      </c>
      <c r="B75" s="7" t="s">
        <v>112</v>
      </c>
      <c r="D75" s="235" t="s">
        <v>3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7"/>
      <c r="P75" s="44">
        <v>67819220975</v>
      </c>
      <c r="Q75" s="45"/>
      <c r="R75" s="238" t="s">
        <v>342</v>
      </c>
      <c r="S75" s="239"/>
      <c r="T75" s="239"/>
      <c r="U75" s="239"/>
      <c r="V75" s="239"/>
      <c r="W75" s="239"/>
      <c r="X75" s="239"/>
      <c r="Y75" s="240"/>
      <c r="Z75" s="44">
        <v>67819220975</v>
      </c>
      <c r="AA75" s="46"/>
      <c r="AD75" s="9">
        <f>IF(AND(AD7="-",AD64="-",AD74="-"),"-",SUM(AD7,AD64,AD74))</f>
        <v>68303796777</v>
      </c>
      <c r="AE75" s="9">
        <f>IF(AND(AE22="-",AE74="-"),"-",SUM(AE22,AE74))</f>
        <v>68303796777</v>
      </c>
      <c r="AM75" s="224"/>
      <c r="AN75" s="224"/>
    </row>
    <row r="76" spans="1:40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40" ht="14.65" customHeight="1" x14ac:dyDescent="0.15">
      <c r="D77" s="48"/>
      <c r="E77" s="49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rintOptions horizontalCentered="1"/>
  <pageMargins left="0.70866141732283472" right="0.70866141732283472" top="0.39370078740157483" bottom="7.874015748031496E-2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M42"/>
  <sheetViews>
    <sheetView topLeftCell="B1" zoomScale="85" zoomScaleNormal="85" zoomScaleSheetLayoutView="100" workbookViewId="0">
      <selection activeCell="N47" sqref="N47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9" ht="23.25" customHeight="1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9" ht="24" x14ac:dyDescent="0.2">
      <c r="C2" s="246" t="s">
        <v>353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53"/>
    </row>
    <row r="3" spans="1:39" ht="17.25" x14ac:dyDescent="0.2">
      <c r="C3" s="247" t="s">
        <v>354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53"/>
    </row>
    <row r="4" spans="1:39" ht="17.25" x14ac:dyDescent="0.2">
      <c r="C4" s="247" t="s">
        <v>355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53"/>
    </row>
    <row r="5" spans="1:3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9" ht="18" thickBot="1" x14ac:dyDescent="0.25">
      <c r="A6" s="52" t="s">
        <v>330</v>
      </c>
      <c r="C6" s="248" t="s">
        <v>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332</v>
      </c>
      <c r="O6" s="251"/>
      <c r="P6" s="53"/>
    </row>
    <row r="7" spans="1:39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30305177269</v>
      </c>
      <c r="O7" s="60"/>
      <c r="P7" s="61"/>
      <c r="AM7" s="221"/>
    </row>
    <row r="8" spans="1:39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10994315421</v>
      </c>
      <c r="O8" s="62"/>
      <c r="P8" s="61"/>
      <c r="AM8" s="221"/>
    </row>
    <row r="9" spans="1:39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3080363121</v>
      </c>
      <c r="O9" s="62"/>
      <c r="P9" s="61"/>
      <c r="AM9" s="221"/>
    </row>
    <row r="10" spans="1:39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2683751990</v>
      </c>
      <c r="O10" s="62"/>
      <c r="P10" s="61"/>
      <c r="AM10" s="221"/>
    </row>
    <row r="11" spans="1:39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223310825</v>
      </c>
      <c r="O11" s="62"/>
      <c r="P11" s="61"/>
      <c r="AM11" s="221"/>
    </row>
    <row r="12" spans="1:39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1517763</v>
      </c>
      <c r="O12" s="62"/>
      <c r="P12" s="61"/>
      <c r="AM12" s="221"/>
    </row>
    <row r="13" spans="1:39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171782543</v>
      </c>
      <c r="O13" s="62"/>
      <c r="P13" s="61"/>
      <c r="AM13" s="221"/>
    </row>
    <row r="14" spans="1:39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7344510027</v>
      </c>
      <c r="O14" s="62"/>
      <c r="P14" s="61"/>
      <c r="AM14" s="221"/>
    </row>
    <row r="15" spans="1:39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4644805854</v>
      </c>
      <c r="O15" s="62"/>
      <c r="P15" s="61"/>
      <c r="AM15" s="221"/>
    </row>
    <row r="16" spans="1:39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382829567</v>
      </c>
      <c r="O16" s="62"/>
      <c r="P16" s="61"/>
      <c r="AM16" s="221"/>
    </row>
    <row r="17" spans="1:39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2313227644</v>
      </c>
      <c r="O17" s="62"/>
      <c r="P17" s="61"/>
      <c r="AM17" s="221"/>
    </row>
    <row r="18" spans="1:39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3646962</v>
      </c>
      <c r="O18" s="62"/>
      <c r="P18" s="61"/>
      <c r="AM18" s="221"/>
    </row>
    <row r="19" spans="1:39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569442273</v>
      </c>
      <c r="O19" s="62"/>
      <c r="P19" s="61"/>
      <c r="AM19" s="221"/>
    </row>
    <row r="20" spans="1:39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216862134</v>
      </c>
      <c r="O20" s="62"/>
      <c r="P20" s="61"/>
      <c r="AM20" s="221"/>
    </row>
    <row r="21" spans="1:39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57515041</v>
      </c>
      <c r="O21" s="62"/>
      <c r="P21" s="61"/>
      <c r="AM21" s="221"/>
    </row>
    <row r="22" spans="1:39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295065098</v>
      </c>
      <c r="O22" s="62"/>
      <c r="P22" s="61"/>
      <c r="AM22" s="221"/>
    </row>
    <row r="23" spans="1:39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19310861848</v>
      </c>
      <c r="O23" s="62"/>
      <c r="P23" s="61"/>
      <c r="AM23" s="221"/>
    </row>
    <row r="24" spans="1:39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11542662678</v>
      </c>
      <c r="O24" s="62"/>
      <c r="P24" s="61"/>
      <c r="AM24" s="221"/>
    </row>
    <row r="25" spans="1:39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7110864703</v>
      </c>
      <c r="O25" s="62"/>
      <c r="P25" s="61"/>
      <c r="AM25" s="221"/>
    </row>
    <row r="26" spans="1:39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589610000</v>
      </c>
      <c r="O26" s="62"/>
      <c r="P26" s="61"/>
      <c r="AM26" s="221"/>
    </row>
    <row r="27" spans="1:39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67724467</v>
      </c>
      <c r="O27" s="62"/>
      <c r="P27" s="61"/>
      <c r="AM27" s="221"/>
    </row>
    <row r="28" spans="1:39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2185015894</v>
      </c>
      <c r="O28" s="62"/>
      <c r="P28" s="61"/>
      <c r="AM28" s="221"/>
    </row>
    <row r="29" spans="1:39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1245804572</v>
      </c>
      <c r="O29" s="62"/>
      <c r="P29" s="61"/>
      <c r="AM29" s="221"/>
    </row>
    <row r="30" spans="1:39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939211322</v>
      </c>
      <c r="O30" s="62"/>
      <c r="P30" s="61"/>
      <c r="AM30" s="221"/>
    </row>
    <row r="31" spans="1:39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-28120161375</v>
      </c>
      <c r="O31" s="68"/>
      <c r="P31" s="61"/>
      <c r="AM31" s="221"/>
    </row>
    <row r="32" spans="1:39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1285586</v>
      </c>
      <c r="O32" s="60"/>
      <c r="P32" s="61"/>
      <c r="AM32" s="221"/>
    </row>
    <row r="33" spans="1:39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AM33" s="221"/>
    </row>
    <row r="34" spans="1:39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734400</v>
      </c>
      <c r="O34" s="62"/>
      <c r="P34" s="61"/>
      <c r="AM34" s="221"/>
    </row>
    <row r="35" spans="1:39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M35" s="221"/>
    </row>
    <row r="36" spans="1:39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551186</v>
      </c>
      <c r="O36" s="62"/>
      <c r="P36" s="61"/>
      <c r="AM36" s="221"/>
    </row>
    <row r="37" spans="1:39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3658167</v>
      </c>
      <c r="O37" s="60"/>
      <c r="P37" s="61"/>
      <c r="AM37" s="221"/>
    </row>
    <row r="38" spans="1:39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3621577</v>
      </c>
      <c r="O38" s="62"/>
      <c r="P38" s="61"/>
      <c r="AM38" s="221"/>
    </row>
    <row r="39" spans="1:39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36590</v>
      </c>
      <c r="O39" s="62"/>
      <c r="P39" s="61"/>
      <c r="AM39" s="221"/>
    </row>
    <row r="40" spans="1:39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-28117788794</v>
      </c>
      <c r="O40" s="73"/>
      <c r="P40" s="61"/>
      <c r="AM40" s="221"/>
    </row>
    <row r="41" spans="1:39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9" s="75" customFormat="1" ht="15.6" customHeight="1" x14ac:dyDescent="0.15">
      <c r="A42" s="74"/>
      <c r="C42" s="79"/>
      <c r="D42" s="79"/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8"/>
  <sheetViews>
    <sheetView showGridLines="0" topLeftCell="B1" zoomScale="85" zoomScaleNormal="85" zoomScaleSheetLayoutView="100" workbookViewId="0">
      <selection activeCell="J31" sqref="J31:J32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1" spans="1:24" ht="23.25" customHeight="1" x14ac:dyDescent="0.15"/>
    <row r="2" spans="1:24" ht="24" x14ac:dyDescent="0.25">
      <c r="B2" s="84"/>
      <c r="C2" s="269" t="s">
        <v>356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4" ht="17.25" x14ac:dyDescent="0.2">
      <c r="B3" s="86"/>
      <c r="C3" s="270" t="s">
        <v>354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4" ht="17.25" x14ac:dyDescent="0.2">
      <c r="B4" s="86"/>
      <c r="C4" s="270" t="s">
        <v>355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 x14ac:dyDescent="0.15">
      <c r="B6" s="90"/>
      <c r="C6" s="271" t="s">
        <v>1</v>
      </c>
      <c r="D6" s="272"/>
      <c r="E6" s="272"/>
      <c r="F6" s="272"/>
      <c r="G6" s="272"/>
      <c r="H6" s="272"/>
      <c r="I6" s="272"/>
      <c r="J6" s="273"/>
      <c r="K6" s="277" t="s">
        <v>343</v>
      </c>
      <c r="L6" s="272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330</v>
      </c>
      <c r="B7" s="90"/>
      <c r="C7" s="274"/>
      <c r="D7" s="275"/>
      <c r="E7" s="275"/>
      <c r="F7" s="275"/>
      <c r="G7" s="275"/>
      <c r="H7" s="275"/>
      <c r="I7" s="275"/>
      <c r="J7" s="276"/>
      <c r="K7" s="278"/>
      <c r="L7" s="275"/>
      <c r="M7" s="279" t="s">
        <v>344</v>
      </c>
      <c r="N7" s="280"/>
      <c r="O7" s="279" t="s">
        <v>345</v>
      </c>
      <c r="P7" s="280"/>
      <c r="Q7" s="279" t="s">
        <v>148</v>
      </c>
      <c r="R7" s="281"/>
    </row>
    <row r="8" spans="1:24" ht="15.95" customHeight="1" x14ac:dyDescent="0.15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97">
        <v>38869083546</v>
      </c>
      <c r="L8" s="98"/>
      <c r="M8" s="97">
        <v>64120608751</v>
      </c>
      <c r="N8" s="99"/>
      <c r="O8" s="97">
        <v>-25251525205</v>
      </c>
      <c r="P8" s="99"/>
      <c r="Q8" s="100">
        <v>0</v>
      </c>
      <c r="R8" s="101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102"/>
      <c r="K9" s="103">
        <v>-28117788794</v>
      </c>
      <c r="L9" s="104"/>
      <c r="M9" s="261"/>
      <c r="N9" s="262"/>
      <c r="O9" s="103">
        <v>-28117788794</v>
      </c>
      <c r="P9" s="105"/>
      <c r="Q9" s="106">
        <v>0</v>
      </c>
      <c r="R9" s="107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3" t="s">
        <v>214</v>
      </c>
      <c r="B10" s="90"/>
      <c r="C10" s="108"/>
      <c r="D10" s="102" t="s">
        <v>215</v>
      </c>
      <c r="E10" s="102"/>
      <c r="F10" s="102"/>
      <c r="G10" s="102"/>
      <c r="H10" s="102"/>
      <c r="I10" s="102"/>
      <c r="J10" s="102"/>
      <c r="K10" s="103">
        <v>28373376874</v>
      </c>
      <c r="L10" s="104"/>
      <c r="M10" s="254"/>
      <c r="N10" s="255"/>
      <c r="O10" s="103">
        <v>28373376874</v>
      </c>
      <c r="P10" s="105"/>
      <c r="Q10" s="106">
        <v>0</v>
      </c>
      <c r="R10" s="109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tr">
        <f>IF(COUNTIF(X11:X12,"-")=COUNTA(X11:X12),"-",SUM(X11:X12))</f>
        <v>-</v>
      </c>
    </row>
    <row r="11" spans="1:24" ht="15.95" customHeight="1" x14ac:dyDescent="0.15">
      <c r="A11" s="83" t="s">
        <v>216</v>
      </c>
      <c r="B11" s="90"/>
      <c r="C11" s="110"/>
      <c r="D11" s="102"/>
      <c r="E11" s="111" t="s">
        <v>217</v>
      </c>
      <c r="F11" s="111"/>
      <c r="G11" s="111"/>
      <c r="H11" s="111"/>
      <c r="I11" s="111"/>
      <c r="J11" s="102"/>
      <c r="K11" s="103">
        <v>20065133280</v>
      </c>
      <c r="L11" s="104"/>
      <c r="M11" s="254"/>
      <c r="N11" s="255"/>
      <c r="O11" s="103">
        <v>20065133280</v>
      </c>
      <c r="P11" s="105"/>
      <c r="Q11" s="106">
        <v>0</v>
      </c>
      <c r="R11" s="109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3" t="s">
        <v>218</v>
      </c>
      <c r="B12" s="90"/>
      <c r="C12" s="112"/>
      <c r="D12" s="113"/>
      <c r="E12" s="113" t="s">
        <v>219</v>
      </c>
      <c r="F12" s="113"/>
      <c r="G12" s="113"/>
      <c r="H12" s="113"/>
      <c r="I12" s="113"/>
      <c r="J12" s="114"/>
      <c r="K12" s="115">
        <v>8308243594</v>
      </c>
      <c r="L12" s="116"/>
      <c r="M12" s="263"/>
      <c r="N12" s="264"/>
      <c r="O12" s="115">
        <v>8308243594</v>
      </c>
      <c r="P12" s="117"/>
      <c r="Q12" s="118">
        <v>0</v>
      </c>
      <c r="R12" s="119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3" t="s">
        <v>220</v>
      </c>
      <c r="B13" s="90"/>
      <c r="C13" s="120"/>
      <c r="D13" s="121" t="s">
        <v>221</v>
      </c>
      <c r="E13" s="122"/>
      <c r="F13" s="121"/>
      <c r="G13" s="121"/>
      <c r="H13" s="121"/>
      <c r="I13" s="121"/>
      <c r="J13" s="123"/>
      <c r="K13" s="124">
        <v>255588080</v>
      </c>
      <c r="L13" s="125"/>
      <c r="M13" s="265"/>
      <c r="N13" s="266"/>
      <c r="O13" s="124">
        <v>255588080</v>
      </c>
      <c r="P13" s="126"/>
      <c r="Q13" s="127">
        <v>0</v>
      </c>
      <c r="R13" s="128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tr">
        <f>IF(COUNTIF(X9:X10,"-")=COUNTA(X9:X10),"-",SUM(X9:X10))</f>
        <v>-</v>
      </c>
    </row>
    <row r="14" spans="1:24" ht="15.95" customHeight="1" x14ac:dyDescent="0.15">
      <c r="A14" s="83" t="s">
        <v>222</v>
      </c>
      <c r="B14" s="90"/>
      <c r="C14" s="24"/>
      <c r="D14" s="129" t="s">
        <v>346</v>
      </c>
      <c r="E14" s="129"/>
      <c r="F14" s="129"/>
      <c r="G14" s="111"/>
      <c r="H14" s="111"/>
      <c r="I14" s="111"/>
      <c r="J14" s="102"/>
      <c r="K14" s="256"/>
      <c r="L14" s="257"/>
      <c r="M14" s="103">
        <v>-292589308</v>
      </c>
      <c r="N14" s="105"/>
      <c r="O14" s="103">
        <v>292589308</v>
      </c>
      <c r="P14" s="105"/>
      <c r="Q14" s="267"/>
      <c r="R14" s="268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3" t="s">
        <v>223</v>
      </c>
      <c r="B15" s="90"/>
      <c r="C15" s="24"/>
      <c r="D15" s="129"/>
      <c r="E15" s="129" t="s">
        <v>224</v>
      </c>
      <c r="F15" s="111"/>
      <c r="G15" s="111"/>
      <c r="H15" s="111"/>
      <c r="I15" s="111"/>
      <c r="J15" s="102"/>
      <c r="K15" s="256"/>
      <c r="L15" s="257"/>
      <c r="M15" s="103">
        <v>2595659906</v>
      </c>
      <c r="N15" s="105"/>
      <c r="O15" s="103">
        <v>-2595659906</v>
      </c>
      <c r="P15" s="105"/>
      <c r="Q15" s="258"/>
      <c r="R15" s="259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3" t="s">
        <v>225</v>
      </c>
      <c r="B16" s="90"/>
      <c r="C16" s="24"/>
      <c r="D16" s="129"/>
      <c r="E16" s="129" t="s">
        <v>226</v>
      </c>
      <c r="F16" s="129"/>
      <c r="G16" s="111"/>
      <c r="H16" s="111"/>
      <c r="I16" s="111"/>
      <c r="J16" s="102"/>
      <c r="K16" s="256"/>
      <c r="L16" s="257"/>
      <c r="M16" s="103">
        <v>-2637039571</v>
      </c>
      <c r="N16" s="105"/>
      <c r="O16" s="103">
        <v>2637039571</v>
      </c>
      <c r="P16" s="105"/>
      <c r="Q16" s="258"/>
      <c r="R16" s="259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4" ht="15.95" customHeight="1" x14ac:dyDescent="0.15">
      <c r="A17" s="83" t="s">
        <v>227</v>
      </c>
      <c r="B17" s="90"/>
      <c r="C17" s="24"/>
      <c r="D17" s="129"/>
      <c r="E17" s="129" t="s">
        <v>228</v>
      </c>
      <c r="F17" s="129"/>
      <c r="G17" s="111"/>
      <c r="H17" s="111"/>
      <c r="I17" s="111"/>
      <c r="J17" s="102"/>
      <c r="K17" s="256"/>
      <c r="L17" s="257"/>
      <c r="M17" s="103">
        <v>977505646</v>
      </c>
      <c r="N17" s="105"/>
      <c r="O17" s="103">
        <v>-977505646</v>
      </c>
      <c r="P17" s="105"/>
      <c r="Q17" s="258"/>
      <c r="R17" s="259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4" ht="15.95" customHeight="1" x14ac:dyDescent="0.15">
      <c r="A18" s="83" t="s">
        <v>229</v>
      </c>
      <c r="B18" s="90"/>
      <c r="C18" s="24"/>
      <c r="D18" s="129"/>
      <c r="E18" s="129" t="s">
        <v>230</v>
      </c>
      <c r="F18" s="129"/>
      <c r="G18" s="111"/>
      <c r="H18" s="20"/>
      <c r="I18" s="111"/>
      <c r="J18" s="102"/>
      <c r="K18" s="256"/>
      <c r="L18" s="257"/>
      <c r="M18" s="103">
        <v>-1228715289</v>
      </c>
      <c r="N18" s="105"/>
      <c r="O18" s="103">
        <v>1228715289</v>
      </c>
      <c r="P18" s="105"/>
      <c r="Q18" s="258"/>
      <c r="R18" s="259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4" ht="15.95" customHeight="1" x14ac:dyDescent="0.15">
      <c r="A19" s="83" t="s">
        <v>231</v>
      </c>
      <c r="B19" s="90"/>
      <c r="C19" s="24"/>
      <c r="D19" s="129" t="s">
        <v>232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>
        <v>0</v>
      </c>
      <c r="N19" s="105"/>
      <c r="O19" s="254"/>
      <c r="P19" s="255"/>
      <c r="Q19" s="254"/>
      <c r="R19" s="260"/>
      <c r="U19" s="222" t="str">
        <f t="shared" ref="U19:U26" si="1"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4" ht="15.95" customHeight="1" x14ac:dyDescent="0.15">
      <c r="A20" s="83" t="s">
        <v>233</v>
      </c>
      <c r="B20" s="90"/>
      <c r="C20" s="24"/>
      <c r="D20" s="129" t="s">
        <v>234</v>
      </c>
      <c r="E20" s="129"/>
      <c r="F20" s="111"/>
      <c r="G20" s="111"/>
      <c r="H20" s="111"/>
      <c r="I20" s="111"/>
      <c r="J20" s="102"/>
      <c r="K20" s="103">
        <v>383565995</v>
      </c>
      <c r="L20" s="104"/>
      <c r="M20" s="103">
        <v>383565995</v>
      </c>
      <c r="N20" s="105"/>
      <c r="O20" s="254"/>
      <c r="P20" s="255"/>
      <c r="Q20" s="254"/>
      <c r="R20" s="260"/>
      <c r="U20" s="222" t="str">
        <f t="shared" si="1"/>
        <v>-</v>
      </c>
      <c r="V20" s="222" t="s">
        <v>12</v>
      </c>
      <c r="W20" s="222" t="s">
        <v>12</v>
      </c>
      <c r="X20" s="222" t="s">
        <v>12</v>
      </c>
    </row>
    <row r="21" spans="1:24" ht="15.95" customHeight="1" x14ac:dyDescent="0.15">
      <c r="A21" s="83" t="s">
        <v>347</v>
      </c>
      <c r="B21" s="90"/>
      <c r="C21" s="24"/>
      <c r="D21" s="129" t="s">
        <v>235</v>
      </c>
      <c r="E21" s="129"/>
      <c r="F21" s="111"/>
      <c r="G21" s="111"/>
      <c r="H21" s="111"/>
      <c r="I21" s="111"/>
      <c r="J21" s="102"/>
      <c r="K21" s="103">
        <v>0</v>
      </c>
      <c r="L21" s="130"/>
      <c r="M21" s="254"/>
      <c r="N21" s="255"/>
      <c r="O21" s="254"/>
      <c r="P21" s="255"/>
      <c r="Q21" s="106">
        <v>0</v>
      </c>
      <c r="R21" s="109"/>
      <c r="U21" s="222" t="str">
        <f t="shared" si="1"/>
        <v>-</v>
      </c>
      <c r="V21" s="222" t="s">
        <v>12</v>
      </c>
      <c r="W21" s="222" t="s">
        <v>12</v>
      </c>
      <c r="X21" s="222" t="s">
        <v>12</v>
      </c>
    </row>
    <row r="22" spans="1:24" ht="15.95" customHeight="1" x14ac:dyDescent="0.15">
      <c r="A22" s="83" t="s">
        <v>348</v>
      </c>
      <c r="B22" s="90"/>
      <c r="C22" s="24"/>
      <c r="D22" s="129" t="s">
        <v>236</v>
      </c>
      <c r="E22" s="129"/>
      <c r="F22" s="111"/>
      <c r="G22" s="111"/>
      <c r="H22" s="111"/>
      <c r="I22" s="111"/>
      <c r="J22" s="102"/>
      <c r="K22" s="103">
        <v>0</v>
      </c>
      <c r="L22" s="130"/>
      <c r="M22" s="254"/>
      <c r="N22" s="255"/>
      <c r="O22" s="254"/>
      <c r="P22" s="255"/>
      <c r="Q22" s="106">
        <v>0</v>
      </c>
      <c r="R22" s="109"/>
      <c r="U22" s="222" t="str">
        <f t="shared" si="1"/>
        <v>-</v>
      </c>
      <c r="V22" s="222" t="s">
        <v>12</v>
      </c>
      <c r="W22" s="222" t="s">
        <v>12</v>
      </c>
      <c r="X22" s="222" t="s">
        <v>12</v>
      </c>
    </row>
    <row r="23" spans="1:24" ht="15.95" customHeight="1" x14ac:dyDescent="0.15">
      <c r="A23" s="83" t="s">
        <v>349</v>
      </c>
      <c r="B23" s="90"/>
      <c r="C23" s="24"/>
      <c r="D23" s="129" t="s">
        <v>237</v>
      </c>
      <c r="E23" s="129"/>
      <c r="F23" s="111"/>
      <c r="G23" s="111"/>
      <c r="H23" s="111"/>
      <c r="I23" s="111"/>
      <c r="J23" s="102"/>
      <c r="K23" s="103">
        <v>0</v>
      </c>
      <c r="L23" s="104"/>
      <c r="M23" s="254"/>
      <c r="N23" s="255"/>
      <c r="O23" s="254"/>
      <c r="P23" s="255"/>
      <c r="Q23" s="106">
        <v>0</v>
      </c>
      <c r="R23" s="109"/>
      <c r="U23" s="222" t="str">
        <f t="shared" si="1"/>
        <v>-</v>
      </c>
      <c r="V23" s="222" t="s">
        <v>12</v>
      </c>
      <c r="W23" s="222" t="s">
        <v>12</v>
      </c>
      <c r="X23" s="222" t="s">
        <v>12</v>
      </c>
    </row>
    <row r="24" spans="1:24" ht="15.95" customHeight="1" x14ac:dyDescent="0.15">
      <c r="A24" s="83" t="s">
        <v>238</v>
      </c>
      <c r="B24" s="90"/>
      <c r="C24" s="112"/>
      <c r="D24" s="113" t="s">
        <v>45</v>
      </c>
      <c r="E24" s="113"/>
      <c r="F24" s="113"/>
      <c r="G24" s="131"/>
      <c r="H24" s="131"/>
      <c r="I24" s="131"/>
      <c r="J24" s="114"/>
      <c r="K24" s="115">
        <v>3208947</v>
      </c>
      <c r="L24" s="116"/>
      <c r="M24" s="115">
        <v>4000</v>
      </c>
      <c r="N24" s="117"/>
      <c r="O24" s="115">
        <v>3204947</v>
      </c>
      <c r="P24" s="117"/>
      <c r="Q24" s="252"/>
      <c r="R24" s="253"/>
      <c r="S24" s="132"/>
      <c r="U24" s="222" t="str">
        <f t="shared" si="1"/>
        <v>-</v>
      </c>
      <c r="V24" s="222" t="s">
        <v>12</v>
      </c>
      <c r="W24" s="222" t="s">
        <v>12</v>
      </c>
      <c r="X24" s="222" t="s">
        <v>12</v>
      </c>
    </row>
    <row r="25" spans="1:24" ht="15.95" customHeight="1" thickBot="1" x14ac:dyDescent="0.2">
      <c r="A25" s="83" t="s">
        <v>239</v>
      </c>
      <c r="B25" s="90"/>
      <c r="C25" s="133"/>
      <c r="D25" s="134" t="s">
        <v>240</v>
      </c>
      <c r="E25" s="134"/>
      <c r="F25" s="135"/>
      <c r="G25" s="135"/>
      <c r="H25" s="136"/>
      <c r="I25" s="135"/>
      <c r="J25" s="137"/>
      <c r="K25" s="138">
        <v>642363022</v>
      </c>
      <c r="L25" s="139"/>
      <c r="M25" s="138">
        <v>90980687</v>
      </c>
      <c r="N25" s="140"/>
      <c r="O25" s="138">
        <v>551382335</v>
      </c>
      <c r="P25" s="140"/>
      <c r="Q25" s="141">
        <v>0</v>
      </c>
      <c r="R25" s="142"/>
      <c r="S25" s="132"/>
      <c r="U25" s="222" t="str">
        <f t="shared" si="1"/>
        <v>-</v>
      </c>
      <c r="V25" s="222" t="str">
        <f>IF(AND(V14="-",COUNTIF(V19:V20,"-")=COUNTA(V19:V20),V24="-"),"-",SUM(V14,V19:V20,V24))</f>
        <v>-</v>
      </c>
      <c r="W25" s="222" t="str">
        <f>IF(AND(W13="-",W14="-",COUNTIF(W19:W20,"-")=COUNTA(W19:W20),W24="-"),"-",SUM(W13,W14,W19:W20,W24))</f>
        <v>-</v>
      </c>
      <c r="X25" s="222" t="str">
        <f>IF(AND(X13="-",COUNTIF(X21:X23,"-")=COUNTA(X21:X23)),"-",SUM(X13,X21:X23))</f>
        <v>-</v>
      </c>
    </row>
    <row r="26" spans="1:24" ht="15.95" customHeight="1" thickBot="1" x14ac:dyDescent="0.2">
      <c r="A26" s="83" t="s">
        <v>241</v>
      </c>
      <c r="B26" s="90"/>
      <c r="C26" s="143" t="s">
        <v>242</v>
      </c>
      <c r="D26" s="144"/>
      <c r="E26" s="144"/>
      <c r="F26" s="144"/>
      <c r="G26" s="145"/>
      <c r="H26" s="145"/>
      <c r="I26" s="145"/>
      <c r="J26" s="146"/>
      <c r="K26" s="147">
        <v>39511446568</v>
      </c>
      <c r="L26" s="148"/>
      <c r="M26" s="147">
        <v>64211589438</v>
      </c>
      <c r="N26" s="149"/>
      <c r="O26" s="147">
        <v>-24700142870</v>
      </c>
      <c r="P26" s="149"/>
      <c r="Q26" s="150">
        <v>0</v>
      </c>
      <c r="R26" s="151"/>
      <c r="S26" s="132"/>
      <c r="U26" s="222" t="str">
        <f t="shared" si="1"/>
        <v>-</v>
      </c>
      <c r="V26" s="222" t="s">
        <v>12</v>
      </c>
      <c r="W26" s="222" t="s">
        <v>12</v>
      </c>
      <c r="X26" s="222" t="str">
        <f>IF(AND(X8="-",X25="-"),"-",SUM(X8,X25))</f>
        <v>-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/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rintOptions horizontalCentered="1"/>
  <pageMargins left="0.31496062992125984" right="0.31496062992125984" top="0.39370078740157483" bottom="0.39370078740157483" header="0.51181102362204722" footer="0.5118110236220472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B62" sqref="A62:XFD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9" s="51" customFormat="1" ht="23.25" customHeigh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9" s="51" customFormat="1" ht="24" x14ac:dyDescent="0.15">
      <c r="A2" s="1"/>
      <c r="B2" s="159"/>
      <c r="C2" s="291" t="s">
        <v>357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39" s="51" customFormat="1" ht="14.25" x14ac:dyDescent="0.15">
      <c r="A3" s="160"/>
      <c r="B3" s="161"/>
      <c r="C3" s="292" t="s">
        <v>354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39" s="51" customFormat="1" ht="14.25" x14ac:dyDescent="0.15">
      <c r="A4" s="160"/>
      <c r="B4" s="161"/>
      <c r="C4" s="292" t="s">
        <v>355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39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0</v>
      </c>
    </row>
    <row r="6" spans="1:39" s="51" customFormat="1" x14ac:dyDescent="0.15">
      <c r="A6" s="160"/>
      <c r="B6" s="161"/>
      <c r="C6" s="293" t="s">
        <v>1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332</v>
      </c>
      <c r="N6" s="301"/>
    </row>
    <row r="7" spans="1:39" s="51" customFormat="1" ht="14.25" thickBot="1" x14ac:dyDescent="0.2">
      <c r="A7" s="160" t="s">
        <v>330</v>
      </c>
      <c r="B7" s="161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39" s="51" customFormat="1" x14ac:dyDescent="0.15">
      <c r="A8" s="164"/>
      <c r="B8" s="165"/>
      <c r="C8" s="166" t="s">
        <v>350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AM8" s="223"/>
    </row>
    <row r="9" spans="1:39" s="51" customFormat="1" x14ac:dyDescent="0.15">
      <c r="A9" s="1" t="s">
        <v>245</v>
      </c>
      <c r="B9" s="3"/>
      <c r="C9" s="173"/>
      <c r="D9" s="174" t="s">
        <v>246</v>
      </c>
      <c r="E9" s="174"/>
      <c r="F9" s="175"/>
      <c r="G9" s="175"/>
      <c r="H9" s="162"/>
      <c r="I9" s="175"/>
      <c r="J9" s="162"/>
      <c r="K9" s="162"/>
      <c r="L9" s="176"/>
      <c r="M9" s="177">
        <v>28290026492</v>
      </c>
      <c r="N9" s="178"/>
      <c r="AM9" s="223"/>
    </row>
    <row r="10" spans="1:39" s="51" customFormat="1" x14ac:dyDescent="0.15">
      <c r="A10" s="1" t="s">
        <v>247</v>
      </c>
      <c r="B10" s="3"/>
      <c r="C10" s="173"/>
      <c r="D10" s="174"/>
      <c r="E10" s="174" t="s">
        <v>248</v>
      </c>
      <c r="F10" s="175"/>
      <c r="G10" s="175"/>
      <c r="H10" s="175"/>
      <c r="I10" s="175"/>
      <c r="J10" s="162"/>
      <c r="K10" s="162"/>
      <c r="L10" s="176"/>
      <c r="M10" s="177">
        <v>8578527643</v>
      </c>
      <c r="N10" s="178"/>
      <c r="AM10" s="223"/>
    </row>
    <row r="11" spans="1:39" s="51" customFormat="1" x14ac:dyDescent="0.15">
      <c r="A11" s="1" t="s">
        <v>249</v>
      </c>
      <c r="B11" s="3"/>
      <c r="C11" s="173"/>
      <c r="D11" s="174"/>
      <c r="E11" s="174"/>
      <c r="F11" s="175" t="s">
        <v>250</v>
      </c>
      <c r="G11" s="175"/>
      <c r="H11" s="175"/>
      <c r="I11" s="175"/>
      <c r="J11" s="162"/>
      <c r="K11" s="162"/>
      <c r="L11" s="176"/>
      <c r="M11" s="177">
        <v>3068477660</v>
      </c>
      <c r="N11" s="178"/>
      <c r="AM11" s="223"/>
    </row>
    <row r="12" spans="1:39" s="51" customFormat="1" x14ac:dyDescent="0.15">
      <c r="A12" s="1" t="s">
        <v>251</v>
      </c>
      <c r="B12" s="3"/>
      <c r="C12" s="173"/>
      <c r="D12" s="174"/>
      <c r="E12" s="174"/>
      <c r="F12" s="175" t="s">
        <v>252</v>
      </c>
      <c r="G12" s="175"/>
      <c r="H12" s="175"/>
      <c r="I12" s="175"/>
      <c r="J12" s="162"/>
      <c r="K12" s="162"/>
      <c r="L12" s="176"/>
      <c r="M12" s="177">
        <v>5057222880</v>
      </c>
      <c r="N12" s="178"/>
      <c r="AM12" s="223"/>
    </row>
    <row r="13" spans="1:39" s="51" customFormat="1" x14ac:dyDescent="0.15">
      <c r="A13" s="1" t="s">
        <v>253</v>
      </c>
      <c r="B13" s="3"/>
      <c r="C13" s="179"/>
      <c r="D13" s="162"/>
      <c r="E13" s="162"/>
      <c r="F13" s="162" t="s">
        <v>254</v>
      </c>
      <c r="G13" s="162"/>
      <c r="H13" s="162"/>
      <c r="I13" s="162"/>
      <c r="J13" s="162"/>
      <c r="K13" s="162"/>
      <c r="L13" s="176"/>
      <c r="M13" s="177">
        <v>216862134</v>
      </c>
      <c r="N13" s="178"/>
      <c r="AM13" s="223"/>
    </row>
    <row r="14" spans="1:39" s="51" customFormat="1" x14ac:dyDescent="0.15">
      <c r="A14" s="1" t="s">
        <v>255</v>
      </c>
      <c r="B14" s="3"/>
      <c r="C14" s="180"/>
      <c r="D14" s="181"/>
      <c r="E14" s="162"/>
      <c r="F14" s="181" t="s">
        <v>256</v>
      </c>
      <c r="G14" s="181"/>
      <c r="H14" s="181"/>
      <c r="I14" s="181"/>
      <c r="J14" s="162"/>
      <c r="K14" s="162"/>
      <c r="L14" s="176"/>
      <c r="M14" s="177">
        <v>235964969</v>
      </c>
      <c r="N14" s="178"/>
      <c r="AM14" s="223"/>
    </row>
    <row r="15" spans="1:39" s="51" customFormat="1" x14ac:dyDescent="0.15">
      <c r="A15" s="1" t="s">
        <v>257</v>
      </c>
      <c r="B15" s="3"/>
      <c r="C15" s="179"/>
      <c r="D15" s="181"/>
      <c r="E15" s="162" t="s">
        <v>258</v>
      </c>
      <c r="F15" s="181"/>
      <c r="G15" s="181"/>
      <c r="H15" s="181"/>
      <c r="I15" s="181"/>
      <c r="J15" s="162"/>
      <c r="K15" s="162"/>
      <c r="L15" s="176"/>
      <c r="M15" s="177">
        <v>19711498849</v>
      </c>
      <c r="N15" s="178"/>
      <c r="AM15" s="223"/>
    </row>
    <row r="16" spans="1:39" s="51" customFormat="1" x14ac:dyDescent="0.15">
      <c r="A16" s="1" t="s">
        <v>259</v>
      </c>
      <c r="B16" s="3"/>
      <c r="C16" s="179"/>
      <c r="D16" s="181"/>
      <c r="E16" s="181"/>
      <c r="F16" s="162" t="s">
        <v>260</v>
      </c>
      <c r="G16" s="181"/>
      <c r="H16" s="181"/>
      <c r="I16" s="181"/>
      <c r="J16" s="162"/>
      <c r="K16" s="162"/>
      <c r="L16" s="176"/>
      <c r="M16" s="177">
        <v>11943299679</v>
      </c>
      <c r="N16" s="178"/>
      <c r="AM16" s="223"/>
    </row>
    <row r="17" spans="1:39" s="51" customFormat="1" x14ac:dyDescent="0.15">
      <c r="A17" s="1" t="s">
        <v>261</v>
      </c>
      <c r="B17" s="3"/>
      <c r="C17" s="179"/>
      <c r="D17" s="181"/>
      <c r="E17" s="181"/>
      <c r="F17" s="162" t="s">
        <v>262</v>
      </c>
      <c r="G17" s="181"/>
      <c r="H17" s="181"/>
      <c r="I17" s="181"/>
      <c r="J17" s="162"/>
      <c r="K17" s="162"/>
      <c r="L17" s="176"/>
      <c r="M17" s="177">
        <v>7110864703</v>
      </c>
      <c r="N17" s="178"/>
      <c r="AM17" s="223"/>
    </row>
    <row r="18" spans="1:39" s="51" customFormat="1" x14ac:dyDescent="0.15">
      <c r="A18" s="1" t="s">
        <v>263</v>
      </c>
      <c r="B18" s="3"/>
      <c r="C18" s="179"/>
      <c r="D18" s="162"/>
      <c r="E18" s="181"/>
      <c r="F18" s="162" t="s">
        <v>264</v>
      </c>
      <c r="G18" s="181"/>
      <c r="H18" s="181"/>
      <c r="I18" s="181"/>
      <c r="J18" s="162"/>
      <c r="K18" s="162"/>
      <c r="L18" s="176"/>
      <c r="M18" s="177">
        <v>589610000</v>
      </c>
      <c r="N18" s="182"/>
      <c r="AM18" s="223"/>
    </row>
    <row r="19" spans="1:39" s="51" customFormat="1" x14ac:dyDescent="0.15">
      <c r="A19" s="1" t="s">
        <v>265</v>
      </c>
      <c r="B19" s="3"/>
      <c r="C19" s="179"/>
      <c r="D19" s="162"/>
      <c r="E19" s="183"/>
      <c r="F19" s="181" t="s">
        <v>256</v>
      </c>
      <c r="G19" s="162"/>
      <c r="H19" s="181"/>
      <c r="I19" s="181"/>
      <c r="J19" s="162"/>
      <c r="K19" s="162"/>
      <c r="L19" s="176"/>
      <c r="M19" s="177">
        <v>67724467</v>
      </c>
      <c r="N19" s="178"/>
      <c r="AM19" s="223"/>
    </row>
    <row r="20" spans="1:39" s="51" customFormat="1" x14ac:dyDescent="0.15">
      <c r="A20" s="1" t="s">
        <v>266</v>
      </c>
      <c r="B20" s="3"/>
      <c r="C20" s="179"/>
      <c r="D20" s="162" t="s">
        <v>267</v>
      </c>
      <c r="E20" s="183"/>
      <c r="F20" s="181"/>
      <c r="G20" s="181"/>
      <c r="H20" s="181"/>
      <c r="I20" s="181"/>
      <c r="J20" s="162"/>
      <c r="K20" s="162"/>
      <c r="L20" s="176"/>
      <c r="M20" s="177">
        <v>29945062995</v>
      </c>
      <c r="N20" s="178"/>
      <c r="AM20" s="223"/>
    </row>
    <row r="21" spans="1:39" s="51" customFormat="1" x14ac:dyDescent="0.15">
      <c r="A21" s="1" t="s">
        <v>268</v>
      </c>
      <c r="B21" s="3"/>
      <c r="C21" s="179"/>
      <c r="D21" s="162"/>
      <c r="E21" s="183" t="s">
        <v>269</v>
      </c>
      <c r="F21" s="181"/>
      <c r="G21" s="181"/>
      <c r="H21" s="181"/>
      <c r="I21" s="181"/>
      <c r="J21" s="162"/>
      <c r="K21" s="162"/>
      <c r="L21" s="176"/>
      <c r="M21" s="177">
        <v>19484733796</v>
      </c>
      <c r="N21" s="178"/>
      <c r="AM21" s="223"/>
    </row>
    <row r="22" spans="1:39" s="51" customFormat="1" x14ac:dyDescent="0.15">
      <c r="A22" s="1" t="s">
        <v>270</v>
      </c>
      <c r="B22" s="3"/>
      <c r="C22" s="179"/>
      <c r="D22" s="162"/>
      <c r="E22" s="183" t="s">
        <v>271</v>
      </c>
      <c r="F22" s="181"/>
      <c r="G22" s="181"/>
      <c r="H22" s="181"/>
      <c r="I22" s="181"/>
      <c r="J22" s="162"/>
      <c r="K22" s="162"/>
      <c r="L22" s="176"/>
      <c r="M22" s="177">
        <v>8081432060</v>
      </c>
      <c r="N22" s="178"/>
      <c r="AM22" s="223"/>
    </row>
    <row r="23" spans="1:39" s="51" customFormat="1" x14ac:dyDescent="0.15">
      <c r="A23" s="1" t="s">
        <v>272</v>
      </c>
      <c r="B23" s="3"/>
      <c r="C23" s="179"/>
      <c r="D23" s="162"/>
      <c r="E23" s="183" t="s">
        <v>273</v>
      </c>
      <c r="F23" s="181"/>
      <c r="G23" s="181"/>
      <c r="H23" s="181"/>
      <c r="I23" s="181"/>
      <c r="J23" s="162"/>
      <c r="K23" s="162"/>
      <c r="L23" s="176"/>
      <c r="M23" s="177">
        <v>1233279821</v>
      </c>
      <c r="N23" s="178"/>
      <c r="AM23" s="223"/>
    </row>
    <row r="24" spans="1:39" s="51" customFormat="1" x14ac:dyDescent="0.15">
      <c r="A24" s="1" t="s">
        <v>274</v>
      </c>
      <c r="B24" s="3"/>
      <c r="C24" s="179"/>
      <c r="D24" s="162"/>
      <c r="E24" s="183" t="s">
        <v>275</v>
      </c>
      <c r="F24" s="181"/>
      <c r="G24" s="181"/>
      <c r="H24" s="181"/>
      <c r="I24" s="183"/>
      <c r="J24" s="162"/>
      <c r="K24" s="162"/>
      <c r="L24" s="176"/>
      <c r="M24" s="177">
        <v>1145617318</v>
      </c>
      <c r="N24" s="178"/>
      <c r="AM24" s="223"/>
    </row>
    <row r="25" spans="1:39" s="51" customFormat="1" x14ac:dyDescent="0.15">
      <c r="A25" s="1" t="s">
        <v>276</v>
      </c>
      <c r="B25" s="3"/>
      <c r="C25" s="179"/>
      <c r="D25" s="162" t="s">
        <v>277</v>
      </c>
      <c r="E25" s="183"/>
      <c r="F25" s="181"/>
      <c r="G25" s="181"/>
      <c r="H25" s="181"/>
      <c r="I25" s="183"/>
      <c r="J25" s="162"/>
      <c r="K25" s="162"/>
      <c r="L25" s="176"/>
      <c r="M25" s="177">
        <v>0</v>
      </c>
      <c r="N25" s="178"/>
      <c r="AM25" s="223"/>
    </row>
    <row r="26" spans="1:39" s="51" customFormat="1" x14ac:dyDescent="0.15">
      <c r="A26" s="1" t="s">
        <v>278</v>
      </c>
      <c r="B26" s="3"/>
      <c r="C26" s="179"/>
      <c r="D26" s="162"/>
      <c r="E26" s="183" t="s">
        <v>279</v>
      </c>
      <c r="F26" s="181"/>
      <c r="G26" s="181"/>
      <c r="H26" s="181"/>
      <c r="I26" s="181"/>
      <c r="J26" s="162"/>
      <c r="K26" s="162"/>
      <c r="L26" s="176"/>
      <c r="M26" s="177">
        <v>0</v>
      </c>
      <c r="N26" s="178"/>
      <c r="AM26" s="223"/>
    </row>
    <row r="27" spans="1:39" s="51" customFormat="1" x14ac:dyDescent="0.15">
      <c r="A27" s="1" t="s">
        <v>280</v>
      </c>
      <c r="B27" s="3"/>
      <c r="C27" s="179"/>
      <c r="D27" s="162"/>
      <c r="E27" s="183" t="s">
        <v>256</v>
      </c>
      <c r="F27" s="181"/>
      <c r="G27" s="181"/>
      <c r="H27" s="181"/>
      <c r="I27" s="181"/>
      <c r="J27" s="162"/>
      <c r="K27" s="162"/>
      <c r="L27" s="176"/>
      <c r="M27" s="177">
        <v>0</v>
      </c>
      <c r="N27" s="178"/>
      <c r="AM27" s="223"/>
    </row>
    <row r="28" spans="1:39" s="51" customFormat="1" x14ac:dyDescent="0.15">
      <c r="A28" s="1" t="s">
        <v>281</v>
      </c>
      <c r="B28" s="3"/>
      <c r="C28" s="179"/>
      <c r="D28" s="162" t="s">
        <v>282</v>
      </c>
      <c r="E28" s="183"/>
      <c r="F28" s="181"/>
      <c r="G28" s="181"/>
      <c r="H28" s="181"/>
      <c r="I28" s="181"/>
      <c r="J28" s="162"/>
      <c r="K28" s="162"/>
      <c r="L28" s="176"/>
      <c r="M28" s="177">
        <v>0</v>
      </c>
      <c r="N28" s="178"/>
      <c r="AM28" s="223"/>
    </row>
    <row r="29" spans="1:39" s="51" customFormat="1" x14ac:dyDescent="0.15">
      <c r="A29" s="1" t="s">
        <v>243</v>
      </c>
      <c r="B29" s="3"/>
      <c r="C29" s="184" t="s">
        <v>244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1655036503</v>
      </c>
      <c r="N29" s="190"/>
      <c r="AM29" s="223"/>
    </row>
    <row r="30" spans="1:39" s="51" customFormat="1" x14ac:dyDescent="0.15">
      <c r="A30" s="1"/>
      <c r="B30" s="3"/>
      <c r="C30" s="179" t="s">
        <v>351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AM30" s="223"/>
    </row>
    <row r="31" spans="1:39" s="51" customFormat="1" x14ac:dyDescent="0.15">
      <c r="A31" s="1" t="s">
        <v>285</v>
      </c>
      <c r="B31" s="3"/>
      <c r="C31" s="179"/>
      <c r="D31" s="162" t="s">
        <v>286</v>
      </c>
      <c r="E31" s="183"/>
      <c r="F31" s="181"/>
      <c r="G31" s="181"/>
      <c r="H31" s="181"/>
      <c r="I31" s="181"/>
      <c r="J31" s="162"/>
      <c r="K31" s="162"/>
      <c r="L31" s="176"/>
      <c r="M31" s="177">
        <v>2942280846</v>
      </c>
      <c r="N31" s="178"/>
      <c r="AM31" s="223"/>
    </row>
    <row r="32" spans="1:39" s="51" customFormat="1" x14ac:dyDescent="0.15">
      <c r="A32" s="1" t="s">
        <v>287</v>
      </c>
      <c r="B32" s="3"/>
      <c r="C32" s="179"/>
      <c r="D32" s="162"/>
      <c r="E32" s="183" t="s">
        <v>288</v>
      </c>
      <c r="F32" s="181"/>
      <c r="G32" s="181"/>
      <c r="H32" s="181"/>
      <c r="I32" s="181"/>
      <c r="J32" s="162"/>
      <c r="K32" s="162"/>
      <c r="L32" s="176"/>
      <c r="M32" s="177">
        <v>2048052933</v>
      </c>
      <c r="N32" s="178"/>
      <c r="AM32" s="223"/>
    </row>
    <row r="33" spans="1:39" s="51" customFormat="1" x14ac:dyDescent="0.15">
      <c r="A33" s="1" t="s">
        <v>289</v>
      </c>
      <c r="B33" s="3"/>
      <c r="C33" s="179"/>
      <c r="D33" s="162"/>
      <c r="E33" s="183" t="s">
        <v>290</v>
      </c>
      <c r="F33" s="181"/>
      <c r="G33" s="181"/>
      <c r="H33" s="181"/>
      <c r="I33" s="181"/>
      <c r="J33" s="162"/>
      <c r="K33" s="162"/>
      <c r="L33" s="176"/>
      <c r="M33" s="177">
        <v>732663341</v>
      </c>
      <c r="N33" s="178"/>
      <c r="AM33" s="223"/>
    </row>
    <row r="34" spans="1:39" s="51" customFormat="1" x14ac:dyDescent="0.15">
      <c r="A34" s="1" t="s">
        <v>291</v>
      </c>
      <c r="B34" s="3"/>
      <c r="C34" s="179"/>
      <c r="D34" s="162"/>
      <c r="E34" s="183" t="s">
        <v>292</v>
      </c>
      <c r="F34" s="181"/>
      <c r="G34" s="181"/>
      <c r="H34" s="181"/>
      <c r="I34" s="181"/>
      <c r="J34" s="162"/>
      <c r="K34" s="162"/>
      <c r="L34" s="176"/>
      <c r="M34" s="177">
        <v>0</v>
      </c>
      <c r="N34" s="178"/>
      <c r="AM34" s="223"/>
    </row>
    <row r="35" spans="1:39" s="51" customFormat="1" x14ac:dyDescent="0.15">
      <c r="A35" s="1" t="s">
        <v>293</v>
      </c>
      <c r="B35" s="3"/>
      <c r="C35" s="179"/>
      <c r="D35" s="162"/>
      <c r="E35" s="183" t="s">
        <v>294</v>
      </c>
      <c r="F35" s="181"/>
      <c r="G35" s="181"/>
      <c r="H35" s="181"/>
      <c r="I35" s="181"/>
      <c r="J35" s="162"/>
      <c r="K35" s="162"/>
      <c r="L35" s="176"/>
      <c r="M35" s="177">
        <v>160823000</v>
      </c>
      <c r="N35" s="178"/>
      <c r="AM35" s="223"/>
    </row>
    <row r="36" spans="1:39" s="51" customFormat="1" x14ac:dyDescent="0.15">
      <c r="A36" s="1" t="s">
        <v>295</v>
      </c>
      <c r="B36" s="3"/>
      <c r="C36" s="179"/>
      <c r="D36" s="162"/>
      <c r="E36" s="183" t="s">
        <v>256</v>
      </c>
      <c r="F36" s="181"/>
      <c r="G36" s="181"/>
      <c r="H36" s="181"/>
      <c r="I36" s="181"/>
      <c r="J36" s="162"/>
      <c r="K36" s="162"/>
      <c r="L36" s="176"/>
      <c r="M36" s="177">
        <v>741572</v>
      </c>
      <c r="N36" s="178"/>
      <c r="AM36" s="223"/>
    </row>
    <row r="37" spans="1:39" s="51" customFormat="1" x14ac:dyDescent="0.15">
      <c r="A37" s="1" t="s">
        <v>296</v>
      </c>
      <c r="B37" s="3"/>
      <c r="C37" s="179"/>
      <c r="D37" s="162" t="s">
        <v>297</v>
      </c>
      <c r="E37" s="183"/>
      <c r="F37" s="181"/>
      <c r="G37" s="181"/>
      <c r="H37" s="181"/>
      <c r="I37" s="183"/>
      <c r="J37" s="162"/>
      <c r="K37" s="162"/>
      <c r="L37" s="176"/>
      <c r="M37" s="177">
        <v>1580340141</v>
      </c>
      <c r="N37" s="178"/>
      <c r="AM37" s="223"/>
    </row>
    <row r="38" spans="1:39" s="51" customFormat="1" x14ac:dyDescent="0.15">
      <c r="A38" s="1" t="s">
        <v>298</v>
      </c>
      <c r="B38" s="3"/>
      <c r="C38" s="179"/>
      <c r="D38" s="162"/>
      <c r="E38" s="183" t="s">
        <v>271</v>
      </c>
      <c r="F38" s="181"/>
      <c r="G38" s="181"/>
      <c r="H38" s="181"/>
      <c r="I38" s="183"/>
      <c r="J38" s="162"/>
      <c r="K38" s="162"/>
      <c r="L38" s="176"/>
      <c r="M38" s="177">
        <v>191107200</v>
      </c>
      <c r="N38" s="178"/>
      <c r="AM38" s="223"/>
    </row>
    <row r="39" spans="1:39" s="51" customFormat="1" x14ac:dyDescent="0.15">
      <c r="A39" s="1" t="s">
        <v>299</v>
      </c>
      <c r="B39" s="3"/>
      <c r="C39" s="179"/>
      <c r="D39" s="162"/>
      <c r="E39" s="183" t="s">
        <v>300</v>
      </c>
      <c r="F39" s="181"/>
      <c r="G39" s="181"/>
      <c r="H39" s="181"/>
      <c r="I39" s="183"/>
      <c r="J39" s="162"/>
      <c r="K39" s="162"/>
      <c r="L39" s="176"/>
      <c r="M39" s="177">
        <v>1221952020</v>
      </c>
      <c r="N39" s="178"/>
      <c r="AM39" s="223"/>
    </row>
    <row r="40" spans="1:39" s="51" customFormat="1" x14ac:dyDescent="0.15">
      <c r="A40" s="1" t="s">
        <v>301</v>
      </c>
      <c r="B40" s="3"/>
      <c r="C40" s="179"/>
      <c r="D40" s="162"/>
      <c r="E40" s="183" t="s">
        <v>302</v>
      </c>
      <c r="F40" s="181"/>
      <c r="G40" s="162"/>
      <c r="H40" s="181"/>
      <c r="I40" s="181"/>
      <c r="J40" s="162"/>
      <c r="K40" s="162"/>
      <c r="L40" s="176"/>
      <c r="M40" s="177">
        <v>163659344</v>
      </c>
      <c r="N40" s="178"/>
      <c r="AM40" s="223"/>
    </row>
    <row r="41" spans="1:39" s="51" customFormat="1" x14ac:dyDescent="0.15">
      <c r="A41" s="1" t="s">
        <v>303</v>
      </c>
      <c r="B41" s="3"/>
      <c r="C41" s="179"/>
      <c r="D41" s="162"/>
      <c r="E41" s="183" t="s">
        <v>304</v>
      </c>
      <c r="F41" s="181"/>
      <c r="G41" s="162"/>
      <c r="H41" s="181"/>
      <c r="I41" s="181"/>
      <c r="J41" s="162"/>
      <c r="K41" s="162"/>
      <c r="L41" s="176"/>
      <c r="M41" s="177">
        <v>3621577</v>
      </c>
      <c r="N41" s="178"/>
      <c r="AM41" s="223"/>
    </row>
    <row r="42" spans="1:39" s="51" customFormat="1" x14ac:dyDescent="0.15">
      <c r="A42" s="1" t="s">
        <v>305</v>
      </c>
      <c r="B42" s="3"/>
      <c r="C42" s="179"/>
      <c r="D42" s="162"/>
      <c r="E42" s="183" t="s">
        <v>275</v>
      </c>
      <c r="F42" s="181"/>
      <c r="G42" s="181"/>
      <c r="H42" s="181"/>
      <c r="I42" s="181"/>
      <c r="J42" s="162"/>
      <c r="K42" s="162"/>
      <c r="L42" s="176"/>
      <c r="M42" s="177">
        <v>0</v>
      </c>
      <c r="N42" s="178"/>
      <c r="AM42" s="223"/>
    </row>
    <row r="43" spans="1:39" s="51" customFormat="1" x14ac:dyDescent="0.15">
      <c r="A43" s="1" t="s">
        <v>283</v>
      </c>
      <c r="B43" s="3"/>
      <c r="C43" s="184" t="s">
        <v>284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-1361940705</v>
      </c>
      <c r="N43" s="190"/>
      <c r="AM43" s="223"/>
    </row>
    <row r="44" spans="1:39" s="51" customFormat="1" x14ac:dyDescent="0.15">
      <c r="A44" s="1"/>
      <c r="B44" s="3"/>
      <c r="C44" s="179" t="s">
        <v>352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AM44" s="223"/>
    </row>
    <row r="45" spans="1:39" s="51" customFormat="1" x14ac:dyDescent="0.15">
      <c r="A45" s="1" t="s">
        <v>308</v>
      </c>
      <c r="B45" s="3"/>
      <c r="C45" s="179"/>
      <c r="D45" s="162" t="s">
        <v>309</v>
      </c>
      <c r="E45" s="183"/>
      <c r="F45" s="181"/>
      <c r="G45" s="181"/>
      <c r="H45" s="181"/>
      <c r="I45" s="181"/>
      <c r="J45" s="162"/>
      <c r="K45" s="162"/>
      <c r="L45" s="176"/>
      <c r="M45" s="177">
        <v>1871789841</v>
      </c>
      <c r="N45" s="178"/>
      <c r="AM45" s="223"/>
    </row>
    <row r="46" spans="1:39" s="51" customFormat="1" x14ac:dyDescent="0.15">
      <c r="A46" s="1" t="s">
        <v>310</v>
      </c>
      <c r="B46" s="3"/>
      <c r="C46" s="179"/>
      <c r="D46" s="162"/>
      <c r="E46" s="183" t="s">
        <v>358</v>
      </c>
      <c r="F46" s="181"/>
      <c r="G46" s="181"/>
      <c r="H46" s="181"/>
      <c r="I46" s="181"/>
      <c r="J46" s="162"/>
      <c r="K46" s="162"/>
      <c r="L46" s="176"/>
      <c r="M46" s="177">
        <v>1871789841</v>
      </c>
      <c r="N46" s="178"/>
      <c r="AM46" s="223"/>
    </row>
    <row r="47" spans="1:39" s="51" customFormat="1" x14ac:dyDescent="0.15">
      <c r="A47" s="1" t="s">
        <v>311</v>
      </c>
      <c r="B47" s="3"/>
      <c r="C47" s="179"/>
      <c r="D47" s="162"/>
      <c r="E47" s="183" t="s">
        <v>256</v>
      </c>
      <c r="F47" s="181"/>
      <c r="G47" s="181"/>
      <c r="H47" s="181"/>
      <c r="I47" s="181"/>
      <c r="J47" s="162"/>
      <c r="K47" s="162"/>
      <c r="L47" s="176"/>
      <c r="M47" s="177">
        <v>0</v>
      </c>
      <c r="N47" s="178"/>
      <c r="AM47" s="223"/>
    </row>
    <row r="48" spans="1:39" s="51" customFormat="1" x14ac:dyDescent="0.15">
      <c r="A48" s="1" t="s">
        <v>312</v>
      </c>
      <c r="B48" s="3"/>
      <c r="C48" s="179"/>
      <c r="D48" s="162" t="s">
        <v>313</v>
      </c>
      <c r="E48" s="183"/>
      <c r="F48" s="181"/>
      <c r="G48" s="181"/>
      <c r="H48" s="181"/>
      <c r="I48" s="181"/>
      <c r="J48" s="162"/>
      <c r="K48" s="162"/>
      <c r="L48" s="176"/>
      <c r="M48" s="177">
        <v>1989204000</v>
      </c>
      <c r="N48" s="178"/>
      <c r="AM48" s="223"/>
    </row>
    <row r="49" spans="1:39" s="51" customFormat="1" x14ac:dyDescent="0.15">
      <c r="A49" s="1" t="s">
        <v>314</v>
      </c>
      <c r="B49" s="3"/>
      <c r="C49" s="179"/>
      <c r="D49" s="162"/>
      <c r="E49" s="183" t="s">
        <v>359</v>
      </c>
      <c r="F49" s="181"/>
      <c r="G49" s="181"/>
      <c r="H49" s="181"/>
      <c r="I49" s="175"/>
      <c r="J49" s="162"/>
      <c r="K49" s="162"/>
      <c r="L49" s="176"/>
      <c r="M49" s="177">
        <v>1989204000</v>
      </c>
      <c r="N49" s="178"/>
      <c r="AM49" s="223"/>
    </row>
    <row r="50" spans="1:39" s="51" customFormat="1" x14ac:dyDescent="0.15">
      <c r="A50" s="1" t="s">
        <v>315</v>
      </c>
      <c r="B50" s="3"/>
      <c r="C50" s="179"/>
      <c r="D50" s="162"/>
      <c r="E50" s="183" t="s">
        <v>275</v>
      </c>
      <c r="F50" s="181"/>
      <c r="G50" s="181"/>
      <c r="H50" s="181"/>
      <c r="I50" s="193"/>
      <c r="J50" s="162"/>
      <c r="K50" s="162"/>
      <c r="L50" s="176"/>
      <c r="M50" s="177">
        <v>0</v>
      </c>
      <c r="N50" s="178"/>
      <c r="AM50" s="223"/>
    </row>
    <row r="51" spans="1:39" s="51" customFormat="1" x14ac:dyDescent="0.15">
      <c r="A51" s="1" t="s">
        <v>306</v>
      </c>
      <c r="B51" s="3"/>
      <c r="C51" s="184" t="s">
        <v>307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117414159</v>
      </c>
      <c r="N51" s="190"/>
      <c r="AM51" s="223"/>
    </row>
    <row r="52" spans="1:39" s="51" customFormat="1" x14ac:dyDescent="0.15">
      <c r="A52" s="1" t="s">
        <v>316</v>
      </c>
      <c r="B52" s="3"/>
      <c r="C52" s="304" t="s">
        <v>317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9">
        <v>410509957</v>
      </c>
      <c r="N52" s="190"/>
      <c r="AM52" s="223"/>
    </row>
    <row r="53" spans="1:39" s="51" customFormat="1" x14ac:dyDescent="0.15">
      <c r="A53" s="1" t="s">
        <v>318</v>
      </c>
      <c r="B53" s="3"/>
      <c r="C53" s="282" t="s">
        <v>319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9">
        <v>2762880805</v>
      </c>
      <c r="N53" s="190"/>
      <c r="AM53" s="223"/>
    </row>
    <row r="54" spans="1:39" s="51" customFormat="1" ht="14.25" thickBot="1" x14ac:dyDescent="0.2">
      <c r="A54" s="1">
        <v>4435000</v>
      </c>
      <c r="B54" s="3"/>
      <c r="C54" s="285" t="s">
        <v>237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95">
        <v>0</v>
      </c>
      <c r="N54" s="190"/>
      <c r="AM54" s="223"/>
    </row>
    <row r="55" spans="1:39" s="51" customFormat="1" ht="14.25" thickBot="1" x14ac:dyDescent="0.2">
      <c r="A55" s="1" t="s">
        <v>320</v>
      </c>
      <c r="B55" s="3"/>
      <c r="C55" s="288" t="s">
        <v>321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96">
        <v>3173390762</v>
      </c>
      <c r="N55" s="197"/>
      <c r="AM55" s="223"/>
    </row>
    <row r="56" spans="1:39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AM56" s="223"/>
    </row>
    <row r="57" spans="1:39" s="51" customFormat="1" x14ac:dyDescent="0.15">
      <c r="A57" s="1" t="s">
        <v>322</v>
      </c>
      <c r="B57" s="3"/>
      <c r="C57" s="201" t="s">
        <v>323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154531188</v>
      </c>
      <c r="N57" s="204"/>
      <c r="AM57" s="223"/>
    </row>
    <row r="58" spans="1:39" s="51" customFormat="1" x14ac:dyDescent="0.15">
      <c r="A58" s="1" t="s">
        <v>324</v>
      </c>
      <c r="B58" s="3"/>
      <c r="C58" s="205" t="s">
        <v>325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-4196995</v>
      </c>
      <c r="N58" s="190"/>
      <c r="AM58" s="223"/>
    </row>
    <row r="59" spans="1:39" s="51" customFormat="1" ht="14.25" thickBot="1" x14ac:dyDescent="0.2">
      <c r="A59" s="1" t="s">
        <v>326</v>
      </c>
      <c r="B59" s="3"/>
      <c r="C59" s="207" t="s">
        <v>327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150334193</v>
      </c>
      <c r="N59" s="210"/>
      <c r="AM59" s="223"/>
    </row>
    <row r="60" spans="1:39" s="51" customFormat="1" ht="14.25" thickBot="1" x14ac:dyDescent="0.2">
      <c r="A60" s="1" t="s">
        <v>328</v>
      </c>
      <c r="B60" s="3"/>
      <c r="C60" s="211" t="s">
        <v>329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3323724955</v>
      </c>
      <c r="N60" s="197"/>
      <c r="AM60" s="223"/>
    </row>
    <row r="61" spans="1:39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39" s="51" customFormat="1" x14ac:dyDescent="0.15">
      <c r="A62" s="1"/>
      <c r="B62" s="3"/>
      <c r="C62" s="161"/>
      <c r="D62" s="219"/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2019-07-05T06:08:07Z</cp:lastPrinted>
  <dcterms:created xsi:type="dcterms:W3CDTF">2018-03-27T05:21:54Z</dcterms:created>
  <dcterms:modified xsi:type="dcterms:W3CDTF">2019-07-05T06:08:28Z</dcterms:modified>
</cp:coreProperties>
</file>