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33\Desktop\07.公表用・決裁用\"/>
    </mc:Choice>
  </mc:AlternateContent>
  <bookViews>
    <workbookView xWindow="0" yWindow="0" windowWidth="20490" windowHeight="825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76" i="5" s="1"/>
  <c r="AD52" i="5"/>
  <c r="AD8" i="5"/>
  <c r="AD7" i="5" s="1"/>
  <c r="AD76" i="5" s="1"/>
  <c r="W13" i="7"/>
  <c r="U13" i="7" s="1"/>
  <c r="Q22" i="7"/>
  <c r="W22" i="7" l="1"/>
  <c r="U22" i="7" s="1"/>
  <c r="Q23" i="7"/>
</calcChain>
</file>

<file path=xl/sharedStrings.xml><?xml version="1.0" encoding="utf-8"?>
<sst xmlns="http://schemas.openxmlformats.org/spreadsheetml/2006/main" count="468" uniqueCount="364">
  <si>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</si>
  <si>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</si>
  <si>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</si>
  <si>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</si>
  <si>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</si>
  <si>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</si>
  <si>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</si>
  <si>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</si>
  <si>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</si>
  <si>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</si>
  <si>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</si>
  <si>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</si>
  <si>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</si>
  <si>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</si>
  <si>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</si>
  <si>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</si>
  <si>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</si>
  <si>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</si>
  <si>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</si>
  <si>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</si>
  <si>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</si>
  <si>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</si>
  <si>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</si>
  <si>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</si>
  <si>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</si>
  <si>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</si>
  <si>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</si>
  <si>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</si>
  <si>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</si>
  <si>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</si>
  <si>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</si>
  <si>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</si>
  <si>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</si>
  <si>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</si>
  <si>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</si>
  <si>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</si>
  <si>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</si>
  <si>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</si>
  <si>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</si>
  <si>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</si>
  <si>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</si>
  <si>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</si>
  <si>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</si>
  <si>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</si>
  <si>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</si>
  <si>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</si>
  <si>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</si>
  <si>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</si>
  <si>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</si>
  <si>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</si>
  <si>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</si>
  <si>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</si>
  <si>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</si>
  <si>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</si>
  <si>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</si>
  <si>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</si>
  <si>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</si>
  <si>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</si>
  <si>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</si>
  <si>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</si>
  <si>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</si>
  <si>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</si>
  <si>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</si>
  <si>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</si>
  <si>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</si>
  <si>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</si>
  <si>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</si>
  <si>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</si>
  <si>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</si>
  <si>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</si>
  <si>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</si>
  <si>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</si>
  <si>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</si>
  <si>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</si>
  <si>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</si>
  <si>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</si>
  <si>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</si>
  <si>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</si>
  <si>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</si>
  <si>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</si>
  <si>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</si>
  <si>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</si>
  <si>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</si>
  <si>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</si>
  <si>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</si>
  <si>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</si>
  <si>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</si>
  <si>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</si>
  <si>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</si>
  <si>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</si>
  <si>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</si>
  <si>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</si>
  <si>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</si>
  <si>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</si>
  <si>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</si>
  <si>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</si>
  <si>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</si>
  <si>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</si>
  <si>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</si>
  <si>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</si>
  <si>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</si>
  <si>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</si>
  <si>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</si>
  <si>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</si>
  <si>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</si>
  <si>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</si>
  <si>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</si>
  <si>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</si>
  <si>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</si>
  <si>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</si>
  <si>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</si>
  <si>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</si>
  <si>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</si>
  <si>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</si>
  <si>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</si>
  <si>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</si>
  <si>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</si>
  <si>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</si>
  <si>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</si>
  <si>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</si>
  <si>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</si>
  <si>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</si>
  <si>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</si>
  <si>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</si>
  <si>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</si>
  <si>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</si>
  <si>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</si>
  <si>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</si>
  <si>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</si>
  <si>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</si>
  <si>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</si>
  <si>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</si>
  <si>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</si>
  <si>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</si>
  <si>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</si>
  <si>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</si>
  <si>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</si>
  <si>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</si>
  <si>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</si>
  <si>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</si>
  <si>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</si>
  <si>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</si>
  <si>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</si>
  <si>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</si>
  <si>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</si>
  <si>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</si>
  <si>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</si>
  <si>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</si>
  <si>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</si>
  <si>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</si>
  <si>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</si>
  <si>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</si>
  <si>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</si>
  <si>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</si>
  <si>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</si>
  <si>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</si>
  <si>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</si>
  <si>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</si>
  <si>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</si>
  <si>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</si>
  <si>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</si>
  <si>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</si>
  <si>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</si>
  <si>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</si>
  <si>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</si>
  <si>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</si>
  <si>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</si>
  <si>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</si>
  <si>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</si>
  <si>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</si>
  <si>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</si>
  <si>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</si>
  <si>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</si>
  <si>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</si>
  <si>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</si>
  <si>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</si>
  <si>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</si>
  <si>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</si>
  <si>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</si>
  <si>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</si>
  <si>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</si>
  <si>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</si>
  <si>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</si>
  <si>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</si>
  <si>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</si>
  <si>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</si>
  <si>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</si>
  <si>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</si>
  <si>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</si>
  <si>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</si>
  <si>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</si>
  <si>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</si>
  <si>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</si>
  <si>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</si>
  <si>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</si>
  <si>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</si>
  <si>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</si>
  <si>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</si>
  <si>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</si>
  <si>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</si>
  <si>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</si>
  <si>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</si>
  <si>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</si>
  <si>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</si>
  <si>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</si>
  <si>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</si>
  <si>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</si>
  <si>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</si>
  <si>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</si>
  <si>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</si>
  <si>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</si>
  <si>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</si>
  <si>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</si>
  <si>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</si>
  <si>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</si>
  <si>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</si>
  <si>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</si>
  <si>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</si>
  <si>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</si>
  <si>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</si>
  <si>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</si>
  <si>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</si>
  <si>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</si>
  <si>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</si>
  <si>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</si>
  <si>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</si>
  <si>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</si>
  <si>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</si>
  <si>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</si>
  <si>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</si>
  <si>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</si>
  <si>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</si>
  <si>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</si>
  <si>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</si>
  <si>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</si>
  <si>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</si>
  <si>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</si>
  <si>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</si>
  <si>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</si>
  <si>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</si>
  <si>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</si>
  <si>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</si>
  <si>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</si>
  <si>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</si>
  <si>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</si>
  <si>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</si>
  <si>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</si>
  <si>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</si>
  <si>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</si>
  <si>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</si>
  <si>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</si>
  <si>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</si>
  <si>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</si>
  <si>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</si>
  <si>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</si>
  <si>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</si>
  <si>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</si>
  <si>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</si>
  <si>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</si>
  <si>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</si>
  <si>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</si>
  <si>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</si>
  <si>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</si>
  <si>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</si>
  <si>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</si>
  <si>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</si>
  <si>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</si>
  <si>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</si>
  <si>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</si>
  <si>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</si>
  <si>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</si>
  <si>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</si>
  <si>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</si>
  <si>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</si>
  <si>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</si>
  <si>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</si>
  <si>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</si>
  <si>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</si>
  <si>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</si>
  <si>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</si>
  <si>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</si>
  <si>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</si>
  <si>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</si>
  <si>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</si>
  <si>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</si>
  <si>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</si>
  <si>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</si>
  <si>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</si>
  <si>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</si>
  <si>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</si>
  <si>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</si>
  <si>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</si>
  <si>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</si>
  <si>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</si>
  <si>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</si>
  <si>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</si>
  <si>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</si>
  <si>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</si>
  <si>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</si>
  <si>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</si>
  <si>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</si>
  <si>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</si>
  <si>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</si>
  <si>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</si>
  <si>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</si>
  <si>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</si>
  <si>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</si>
  <si>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</si>
  <si>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</si>
  <si>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</si>
  <si>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</si>
  <si>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</si>
  <si>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</si>
  <si>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</si>
  <si>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</si>
  <si>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</si>
  <si>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</si>
  <si>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</si>
  <si>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</si>
  <si>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</si>
  <si>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</si>
  <si>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</si>
  <si>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</si>
  <si>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</si>
  <si>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</si>
  <si>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</si>
  <si>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</si>
  <si>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</si>
  <si>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</si>
  <si>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</si>
  <si>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</si>
  <si>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</si>
  <si>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</si>
  <si>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</si>
  <si>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</si>
  <si>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</si>
  <si>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</si>
  <si>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</si>
  <si>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</si>
  <si>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</si>
  <si>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</si>
  <si>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</si>
  <si>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</si>
  <si>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</si>
  <si>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</si>
  <si>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</si>
  <si>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</si>
  <si>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</si>
  <si>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</si>
  <si>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</si>
  <si>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</si>
  <si>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</si>
  <si>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</si>
  <si>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全体行政コスト計算書</t>
  </si>
  <si>
    <t>自　平成３０年４月１日　</t>
    <phoneticPr fontId="11"/>
  </si>
  <si>
    <t>至　平成３１年３月３１日</t>
    <phoneticPr fontId="11"/>
  </si>
  <si>
    <t>全体純資産変動計算書</t>
  </si>
  <si>
    <t>自　平成３０年４月１日　</t>
    <phoneticPr fontId="11"/>
  </si>
  <si>
    <t>至　平成３１年３月３１日</t>
    <phoneticPr fontId="11"/>
  </si>
  <si>
    <t>全体資金収支計算書</t>
  </si>
  <si>
    <t>全体貸借対照表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</si>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</sst>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176" fontId="1" fillId="0" borderId="12" xfId="5" applyNumberFormat="1" applyFont="1" applyFill="1" applyBorder="1" applyAlignment="1">
      <alignment horizontal="center" vertical="center"/>
    </xf>
    <xf numFmtId="176" fontId="1" fillId="0" borderId="13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="85" zoomScaleNormal="85" zoomScaleSheetLayoutView="85" workbookViewId="0">
      <selection activeCell="AH16" sqref="AH1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50" t="s">
        <v>360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31" ht="21" customHeight="1" x14ac:dyDescent="0.15">
      <c r="D3" s="251" t="s">
        <v>361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331</v>
      </c>
      <c r="B5" s="15" t="s">
        <v>332</v>
      </c>
      <c r="D5" s="246" t="s">
        <v>1</v>
      </c>
      <c r="E5" s="247"/>
      <c r="F5" s="247"/>
      <c r="G5" s="247"/>
      <c r="H5" s="247"/>
      <c r="I5" s="247"/>
      <c r="J5" s="247"/>
      <c r="K5" s="252"/>
      <c r="L5" s="252"/>
      <c r="M5" s="252"/>
      <c r="N5" s="252"/>
      <c r="O5" s="252"/>
      <c r="P5" s="253" t="s">
        <v>333</v>
      </c>
      <c r="Q5" s="254"/>
      <c r="R5" s="247" t="s">
        <v>1</v>
      </c>
      <c r="S5" s="247"/>
      <c r="T5" s="247"/>
      <c r="U5" s="247"/>
      <c r="V5" s="247"/>
      <c r="W5" s="247"/>
      <c r="X5" s="247"/>
      <c r="Y5" s="247"/>
      <c r="Z5" s="253" t="s">
        <v>333</v>
      </c>
      <c r="AA5" s="254"/>
    </row>
    <row r="6" spans="1:31" ht="14.65" customHeight="1" x14ac:dyDescent="0.15">
      <c r="D6" s="17" t="s">
        <v>334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335</v>
      </c>
      <c r="S6" s="19"/>
      <c r="T6" s="19"/>
      <c r="U6" s="19"/>
      <c r="V6" s="19"/>
      <c r="W6" s="19"/>
      <c r="X6" s="224"/>
      <c r="Y6" s="225"/>
      <c r="Z6" s="21"/>
      <c r="AA6" s="23"/>
    </row>
    <row r="7" spans="1:31" ht="14.65" customHeight="1" x14ac:dyDescent="0.15">
      <c r="A7" s="7" t="s">
        <v>4</v>
      </c>
      <c r="B7" s="7" t="s">
        <v>117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59319229545</v>
      </c>
      <c r="Q7" s="26"/>
      <c r="R7" s="19"/>
      <c r="S7" s="19" t="s">
        <v>118</v>
      </c>
      <c r="T7" s="19"/>
      <c r="U7" s="19"/>
      <c r="V7" s="19"/>
      <c r="W7" s="19"/>
      <c r="X7" s="224"/>
      <c r="Y7" s="225"/>
      <c r="Z7" s="25">
        <v>25155266537</v>
      </c>
      <c r="AA7" s="27"/>
      <c r="AD7" s="9">
        <f>IF(AND(AD8="-",AD49="-",AD52="-"),"-",SUM(AD8,AD49,AD52))</f>
        <v>59319229545</v>
      </c>
      <c r="AE7" s="9">
        <f>IF(COUNTIF(AE8:AE12,"-")=COUNTA(AE8:AE12),"-",SUM(AE8:AE12))</f>
        <v>25155266537</v>
      </c>
    </row>
    <row r="8" spans="1:31" ht="14.65" customHeight="1" x14ac:dyDescent="0.15">
      <c r="A8" s="7" t="s">
        <v>6</v>
      </c>
      <c r="B8" s="7" t="s">
        <v>119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56129937274</v>
      </c>
      <c r="Q8" s="26"/>
      <c r="R8" s="19"/>
      <c r="S8" s="19"/>
      <c r="T8" s="19" t="s">
        <v>362</v>
      </c>
      <c r="U8" s="19"/>
      <c r="V8" s="19"/>
      <c r="W8" s="19"/>
      <c r="X8" s="224"/>
      <c r="Y8" s="225"/>
      <c r="Z8" s="25">
        <v>20099345626</v>
      </c>
      <c r="AA8" s="27"/>
      <c r="AD8" s="9">
        <f>IF(AND(AD9="-",AD33="-",COUNTIF(AD46:AD48,"-")=COUNTA(AD46:AD48)),"-",SUM(AD9,AD33,AD46:AD48))</f>
        <v>56129937274</v>
      </c>
      <c r="AE8" s="9">
        <v>20099345626</v>
      </c>
    </row>
    <row r="9" spans="1:31" ht="14.65" customHeight="1" x14ac:dyDescent="0.15">
      <c r="A9" s="7" t="s">
        <v>8</v>
      </c>
      <c r="B9" s="7" t="s">
        <v>120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30102642861</v>
      </c>
      <c r="Q9" s="26"/>
      <c r="R9" s="19"/>
      <c r="S9" s="19"/>
      <c r="T9" s="19" t="s">
        <v>121</v>
      </c>
      <c r="U9" s="19"/>
      <c r="V9" s="19"/>
      <c r="W9" s="19"/>
      <c r="X9" s="224"/>
      <c r="Y9" s="225"/>
      <c r="Z9" s="25">
        <v>0</v>
      </c>
      <c r="AA9" s="27"/>
      <c r="AD9" s="9">
        <f>IF(COUNTIF(AD10:AD32,"-")=COUNTA(AD10:AD32),"-",SUM(AD10:AD32))</f>
        <v>30102642861</v>
      </c>
      <c r="AE9" s="9">
        <v>0</v>
      </c>
    </row>
    <row r="10" spans="1:31" ht="14.65" customHeight="1" x14ac:dyDescent="0.15">
      <c r="A10" s="7" t="s">
        <v>10</v>
      </c>
      <c r="B10" s="7" t="s">
        <v>122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11021280703</v>
      </c>
      <c r="Q10" s="26"/>
      <c r="R10" s="19"/>
      <c r="S10" s="19"/>
      <c r="T10" s="19" t="s">
        <v>123</v>
      </c>
      <c r="U10" s="19"/>
      <c r="V10" s="19"/>
      <c r="W10" s="19"/>
      <c r="X10" s="224"/>
      <c r="Y10" s="225"/>
      <c r="Z10" s="25">
        <v>4337381000</v>
      </c>
      <c r="AA10" s="27"/>
      <c r="AD10" s="9">
        <v>11021280703</v>
      </c>
      <c r="AE10" s="9">
        <v>4337381000</v>
      </c>
    </row>
    <row r="11" spans="1:31" ht="14.65" customHeight="1" x14ac:dyDescent="0.15">
      <c r="A11" s="7" t="s">
        <v>13</v>
      </c>
      <c r="B11" s="7" t="s">
        <v>124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125</v>
      </c>
      <c r="U11" s="19"/>
      <c r="V11" s="19"/>
      <c r="W11" s="19"/>
      <c r="X11" s="224"/>
      <c r="Y11" s="225"/>
      <c r="Z11" s="25">
        <v>59398000</v>
      </c>
      <c r="AA11" s="27"/>
      <c r="AD11" s="9">
        <v>0</v>
      </c>
      <c r="AE11" s="9">
        <v>59398000</v>
      </c>
    </row>
    <row r="12" spans="1:31" ht="14.65" customHeight="1" x14ac:dyDescent="0.15">
      <c r="A12" s="7" t="s">
        <v>15</v>
      </c>
      <c r="B12" s="7" t="s">
        <v>126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2830984</v>
      </c>
      <c r="Q12" s="26"/>
      <c r="R12" s="19"/>
      <c r="S12" s="19"/>
      <c r="T12" s="19" t="s">
        <v>45</v>
      </c>
      <c r="U12" s="19"/>
      <c r="V12" s="19"/>
      <c r="W12" s="19"/>
      <c r="X12" s="224"/>
      <c r="Y12" s="225"/>
      <c r="Z12" s="25">
        <v>659141911</v>
      </c>
      <c r="AA12" s="27"/>
      <c r="AD12" s="9">
        <v>2830984</v>
      </c>
      <c r="AE12" s="9">
        <v>659141911</v>
      </c>
    </row>
    <row r="13" spans="1:31" ht="14.65" customHeight="1" x14ac:dyDescent="0.15">
      <c r="A13" s="7" t="s">
        <v>17</v>
      </c>
      <c r="B13" s="7" t="s">
        <v>127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128</v>
      </c>
      <c r="T13" s="19"/>
      <c r="U13" s="19"/>
      <c r="V13" s="19"/>
      <c r="W13" s="19"/>
      <c r="X13" s="224"/>
      <c r="Y13" s="225"/>
      <c r="Z13" s="25">
        <v>2592406287</v>
      </c>
      <c r="AA13" s="27"/>
      <c r="AD13" s="9">
        <v>0</v>
      </c>
      <c r="AE13" s="9">
        <f>IF(COUNTIF(AE14:AE21,"-")=COUNTA(AE14:AE21),"-",SUM(AE14:AE21))</f>
        <v>2592406287</v>
      </c>
    </row>
    <row r="14" spans="1:31" ht="14.65" customHeight="1" x14ac:dyDescent="0.15">
      <c r="A14" s="7" t="s">
        <v>19</v>
      </c>
      <c r="B14" s="7" t="s">
        <v>129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43107442647</v>
      </c>
      <c r="Q14" s="26"/>
      <c r="R14" s="19"/>
      <c r="S14" s="19"/>
      <c r="T14" s="19" t="s">
        <v>363</v>
      </c>
      <c r="U14" s="19"/>
      <c r="V14" s="19"/>
      <c r="W14" s="19"/>
      <c r="X14" s="224"/>
      <c r="Y14" s="225"/>
      <c r="Z14" s="25">
        <v>2022744976</v>
      </c>
      <c r="AA14" s="27"/>
      <c r="AD14" s="9">
        <v>43107442647</v>
      </c>
      <c r="AE14" s="9">
        <v>2022744976</v>
      </c>
    </row>
    <row r="15" spans="1:31" ht="14.65" customHeight="1" x14ac:dyDescent="0.15">
      <c r="A15" s="7" t="s">
        <v>21</v>
      </c>
      <c r="B15" s="7" t="s">
        <v>130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-26845983231</v>
      </c>
      <c r="Q15" s="26"/>
      <c r="R15" s="19"/>
      <c r="S15" s="19"/>
      <c r="T15" s="19" t="s">
        <v>131</v>
      </c>
      <c r="U15" s="19"/>
      <c r="V15" s="19"/>
      <c r="W15" s="19"/>
      <c r="X15" s="224"/>
      <c r="Y15" s="225"/>
      <c r="Z15" s="25">
        <v>153294680</v>
      </c>
      <c r="AA15" s="27"/>
      <c r="AD15" s="9">
        <v>-26845983231</v>
      </c>
      <c r="AE15" s="9">
        <v>153294680</v>
      </c>
    </row>
    <row r="16" spans="1:31" ht="14.65" customHeight="1" x14ac:dyDescent="0.15">
      <c r="A16" s="7" t="s">
        <v>336</v>
      </c>
      <c r="B16" s="7" t="s">
        <v>132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133</v>
      </c>
      <c r="U16" s="19"/>
      <c r="V16" s="19"/>
      <c r="W16" s="19"/>
      <c r="X16" s="224"/>
      <c r="Y16" s="225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24</v>
      </c>
      <c r="B17" s="7" t="s">
        <v>134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9402877155</v>
      </c>
      <c r="Q17" s="26"/>
      <c r="R17" s="18"/>
      <c r="S17" s="19"/>
      <c r="T17" s="19" t="s">
        <v>135</v>
      </c>
      <c r="U17" s="19"/>
      <c r="V17" s="19"/>
      <c r="W17" s="19"/>
      <c r="X17" s="224"/>
      <c r="Y17" s="225"/>
      <c r="Z17" s="25">
        <v>0</v>
      </c>
      <c r="AA17" s="27"/>
      <c r="AD17" s="9">
        <v>9402877155</v>
      </c>
      <c r="AE17" s="9">
        <v>0</v>
      </c>
    </row>
    <row r="18" spans="1:31" ht="14.65" customHeight="1" x14ac:dyDescent="0.15">
      <c r="A18" s="7" t="s">
        <v>26</v>
      </c>
      <c r="B18" s="7" t="s">
        <v>136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-6593654016</v>
      </c>
      <c r="Q18" s="26"/>
      <c r="R18" s="18"/>
      <c r="S18" s="19"/>
      <c r="T18" s="19" t="s">
        <v>137</v>
      </c>
      <c r="U18" s="19"/>
      <c r="V18" s="19"/>
      <c r="W18" s="19"/>
      <c r="X18" s="224"/>
      <c r="Y18" s="225"/>
      <c r="Z18" s="25">
        <v>0</v>
      </c>
      <c r="AA18" s="27"/>
      <c r="AD18" s="9">
        <v>-6593654016</v>
      </c>
      <c r="AE18" s="9">
        <v>0</v>
      </c>
    </row>
    <row r="19" spans="1:31" ht="14.65" customHeight="1" x14ac:dyDescent="0.15">
      <c r="A19" s="7" t="s">
        <v>337</v>
      </c>
      <c r="B19" s="7" t="s">
        <v>138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139</v>
      </c>
      <c r="U19" s="19"/>
      <c r="V19" s="19"/>
      <c r="W19" s="19"/>
      <c r="X19" s="224"/>
      <c r="Y19" s="225"/>
      <c r="Z19" s="25">
        <v>243366340</v>
      </c>
      <c r="AA19" s="27"/>
      <c r="AD19" s="9">
        <v>0</v>
      </c>
      <c r="AE19" s="9">
        <v>243366340</v>
      </c>
    </row>
    <row r="20" spans="1:31" ht="14.65" customHeight="1" x14ac:dyDescent="0.15">
      <c r="A20" s="7" t="s">
        <v>29</v>
      </c>
      <c r="B20" s="7" t="s">
        <v>140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141</v>
      </c>
      <c r="U20" s="19"/>
      <c r="V20" s="19"/>
      <c r="W20" s="19"/>
      <c r="X20" s="224"/>
      <c r="Y20" s="225"/>
      <c r="Z20" s="25">
        <v>173000291</v>
      </c>
      <c r="AA20" s="27"/>
      <c r="AD20" s="9">
        <v>0</v>
      </c>
      <c r="AE20" s="9">
        <v>173000291</v>
      </c>
    </row>
    <row r="21" spans="1:31" ht="14.65" customHeight="1" x14ac:dyDescent="0.15">
      <c r="A21" s="7" t="s">
        <v>31</v>
      </c>
      <c r="B21" s="7" t="s">
        <v>142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19"/>
      <c r="X21" s="224"/>
      <c r="Y21" s="225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338</v>
      </c>
      <c r="B22" s="7" t="s">
        <v>115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29" t="s">
        <v>116</v>
      </c>
      <c r="S22" s="230"/>
      <c r="T22" s="230"/>
      <c r="U22" s="230"/>
      <c r="V22" s="230"/>
      <c r="W22" s="230"/>
      <c r="X22" s="231"/>
      <c r="Y22" s="231"/>
      <c r="Z22" s="30">
        <v>27747672824</v>
      </c>
      <c r="AA22" s="31"/>
      <c r="AD22" s="9">
        <v>0</v>
      </c>
      <c r="AE22" s="9">
        <f>IF(AND(AE7="-",AE13="-"),"-",SUM(AE7,AE13))</f>
        <v>27747672824</v>
      </c>
    </row>
    <row r="23" spans="1:31" ht="14.65" customHeight="1" x14ac:dyDescent="0.15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339</v>
      </c>
      <c r="S23" s="32"/>
      <c r="T23" s="32"/>
      <c r="U23" s="32"/>
      <c r="V23" s="32"/>
      <c r="W23" s="32"/>
      <c r="X23" s="226"/>
      <c r="Y23" s="226"/>
      <c r="Z23" s="33"/>
      <c r="AA23" s="34"/>
      <c r="AD23" s="9">
        <v>0</v>
      </c>
    </row>
    <row r="24" spans="1:31" ht="14.65" customHeight="1" x14ac:dyDescent="0.15">
      <c r="A24" s="7" t="s">
        <v>36</v>
      </c>
      <c r="B24" s="7" t="s">
        <v>145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146</v>
      </c>
      <c r="T24" s="19"/>
      <c r="U24" s="19"/>
      <c r="V24" s="19"/>
      <c r="W24" s="19"/>
      <c r="X24" s="224"/>
      <c r="Y24" s="225"/>
      <c r="Z24" s="25">
        <v>60406223683</v>
      </c>
      <c r="AA24" s="27"/>
      <c r="AD24" s="9">
        <v>0</v>
      </c>
      <c r="AE24" s="9">
        <v>60406223683</v>
      </c>
    </row>
    <row r="25" spans="1:31" ht="14.65" customHeight="1" x14ac:dyDescent="0.15">
      <c r="A25" s="7" t="s">
        <v>340</v>
      </c>
      <c r="B25" s="7" t="s">
        <v>147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148</v>
      </c>
      <c r="T25" s="19"/>
      <c r="U25" s="19"/>
      <c r="V25" s="19"/>
      <c r="W25" s="19"/>
      <c r="X25" s="224"/>
      <c r="Y25" s="225"/>
      <c r="Z25" s="25">
        <v>-24697138137</v>
      </c>
      <c r="AA25" s="27"/>
      <c r="AD25" s="9">
        <v>0</v>
      </c>
      <c r="AE25" s="9">
        <v>-24697138137</v>
      </c>
    </row>
    <row r="26" spans="1:31" ht="14.65" customHeight="1" x14ac:dyDescent="0.15">
      <c r="A26" s="7" t="s">
        <v>39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24"/>
      <c r="S26" s="19"/>
      <c r="T26" s="19"/>
      <c r="U26" s="19"/>
      <c r="V26" s="19"/>
      <c r="W26" s="19"/>
      <c r="X26" s="224"/>
      <c r="Y26" s="225"/>
      <c r="Z26" s="25"/>
      <c r="AA26" s="35"/>
      <c r="AD26" s="9">
        <v>0</v>
      </c>
    </row>
    <row r="27" spans="1:31" ht="14.65" customHeight="1" x14ac:dyDescent="0.15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224"/>
      <c r="Y27" s="225"/>
      <c r="Z27" s="25"/>
      <c r="AA27" s="35"/>
      <c r="AD27" s="9">
        <v>0</v>
      </c>
    </row>
    <row r="28" spans="1:31" ht="14.65" customHeight="1" x14ac:dyDescent="0.15">
      <c r="A28" s="7" t="s">
        <v>341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32"/>
      <c r="S28" s="233"/>
      <c r="T28" s="233"/>
      <c r="U28" s="233"/>
      <c r="V28" s="233"/>
      <c r="W28" s="233"/>
      <c r="X28" s="234"/>
      <c r="Y28" s="234"/>
      <c r="Z28" s="25"/>
      <c r="AA28" s="27"/>
      <c r="AD28" s="9">
        <v>0</v>
      </c>
    </row>
    <row r="29" spans="1:31" ht="14.65" customHeight="1" x14ac:dyDescent="0.15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4"/>
      <c r="S29" s="32"/>
      <c r="T29" s="32"/>
      <c r="U29" s="32"/>
      <c r="V29" s="32"/>
      <c r="W29" s="32"/>
      <c r="X29" s="226"/>
      <c r="Y29" s="226"/>
      <c r="Z29" s="33"/>
      <c r="AA29" s="36"/>
      <c r="AD29" s="9">
        <v>0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/>
      <c r="S30" s="32"/>
      <c r="T30" s="32"/>
      <c r="U30" s="32"/>
      <c r="V30" s="32"/>
      <c r="W30" s="32"/>
      <c r="X30" s="226"/>
      <c r="Y30" s="226"/>
      <c r="Z30" s="33"/>
      <c r="AA30" s="36"/>
      <c r="AD30" s="9">
        <v>0</v>
      </c>
    </row>
    <row r="31" spans="1:31" ht="14.65" customHeight="1" x14ac:dyDescent="0.15">
      <c r="A31" s="7" t="s">
        <v>342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19"/>
      <c r="T31" s="19"/>
      <c r="U31" s="19"/>
      <c r="V31" s="19"/>
      <c r="W31" s="19"/>
      <c r="X31" s="224"/>
      <c r="Y31" s="225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7848619</v>
      </c>
      <c r="Q32" s="26"/>
      <c r="R32" s="19"/>
      <c r="S32" s="18"/>
      <c r="T32" s="19"/>
      <c r="U32" s="19"/>
      <c r="V32" s="19"/>
      <c r="W32" s="19"/>
      <c r="X32" s="224"/>
      <c r="Y32" s="225"/>
      <c r="Z32" s="25"/>
      <c r="AA32" s="35"/>
      <c r="AD32" s="9">
        <v>7848619</v>
      </c>
    </row>
    <row r="33" spans="1:30" ht="14.65" customHeight="1" x14ac:dyDescent="0.15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24051421833</v>
      </c>
      <c r="Q33" s="26"/>
      <c r="R33" s="17"/>
      <c r="S33" s="18"/>
      <c r="T33" s="18"/>
      <c r="U33" s="18"/>
      <c r="V33" s="18"/>
      <c r="W33" s="18"/>
      <c r="X33" s="225"/>
      <c r="Y33" s="227"/>
      <c r="Z33" s="25"/>
      <c r="AA33" s="35"/>
      <c r="AD33" s="9">
        <f>IF(COUNTIF(AD34:AD45,"-")=COUNTA(AD34:AD45),"-",SUM(AD34:AD45))</f>
        <v>24051421833</v>
      </c>
    </row>
    <row r="34" spans="1:30" ht="14.65" customHeight="1" x14ac:dyDescent="0.15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6858735162</v>
      </c>
      <c r="Q34" s="26"/>
      <c r="R34" s="18"/>
      <c r="S34" s="18"/>
      <c r="T34" s="18"/>
      <c r="U34" s="18"/>
      <c r="V34" s="18"/>
      <c r="W34" s="18"/>
      <c r="X34" s="225"/>
      <c r="Y34" s="225"/>
      <c r="Z34" s="25"/>
      <c r="AA34" s="35"/>
      <c r="AD34" s="9">
        <v>6858735162</v>
      </c>
    </row>
    <row r="35" spans="1:30" ht="14.65" customHeight="1" x14ac:dyDescent="0.15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37"/>
      <c r="S35" s="37"/>
      <c r="T35" s="37"/>
      <c r="U35" s="37"/>
      <c r="V35" s="37"/>
      <c r="W35" s="37"/>
      <c r="X35" s="228"/>
      <c r="Y35" s="228"/>
      <c r="Z35" s="21"/>
      <c r="AA35" s="38"/>
      <c r="AD35" s="9">
        <v>0</v>
      </c>
    </row>
    <row r="36" spans="1:30" ht="14.65" customHeight="1" x14ac:dyDescent="0.15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642932461</v>
      </c>
      <c r="Q36" s="26"/>
      <c r="R36" s="37"/>
      <c r="S36" s="37"/>
      <c r="T36" s="37"/>
      <c r="U36" s="37"/>
      <c r="V36" s="37"/>
      <c r="W36" s="37"/>
      <c r="X36" s="228"/>
      <c r="Y36" s="228"/>
      <c r="Z36" s="21"/>
      <c r="AA36" s="38"/>
      <c r="AD36" s="9">
        <v>642932461</v>
      </c>
    </row>
    <row r="37" spans="1:30" ht="14.65" customHeight="1" x14ac:dyDescent="0.15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-442184131</v>
      </c>
      <c r="Q37" s="26"/>
      <c r="R37" s="37"/>
      <c r="S37" s="37"/>
      <c r="T37" s="37"/>
      <c r="U37" s="37"/>
      <c r="V37" s="37"/>
      <c r="W37" s="37"/>
      <c r="X37" s="228"/>
      <c r="Y37" s="228"/>
      <c r="Z37" s="21"/>
      <c r="AA37" s="38"/>
      <c r="AD37" s="9">
        <v>-442184131</v>
      </c>
    </row>
    <row r="38" spans="1:30" ht="14.65" customHeight="1" x14ac:dyDescent="0.15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7"/>
      <c r="S38" s="37"/>
      <c r="T38" s="37"/>
      <c r="U38" s="37"/>
      <c r="V38" s="37"/>
      <c r="W38" s="37"/>
      <c r="X38" s="228"/>
      <c r="Y38" s="228"/>
      <c r="Z38" s="21"/>
      <c r="AA38" s="38"/>
      <c r="AD38" s="9">
        <v>0</v>
      </c>
    </row>
    <row r="39" spans="1:30" ht="14.65" customHeight="1" x14ac:dyDescent="0.15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40545404214</v>
      </c>
      <c r="Q39" s="26"/>
      <c r="R39" s="37"/>
      <c r="S39" s="37"/>
      <c r="T39" s="37"/>
      <c r="U39" s="37"/>
      <c r="V39" s="37"/>
      <c r="W39" s="37"/>
      <c r="X39" s="228"/>
      <c r="Y39" s="228"/>
      <c r="Z39" s="21"/>
      <c r="AA39" s="38"/>
      <c r="AD39" s="9">
        <v>40545404214</v>
      </c>
    </row>
    <row r="40" spans="1:30" ht="14.65" customHeight="1" x14ac:dyDescent="0.15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-23597341875</v>
      </c>
      <c r="Q40" s="26"/>
      <c r="R40" s="37"/>
      <c r="S40" s="37"/>
      <c r="T40" s="37"/>
      <c r="U40" s="37"/>
      <c r="V40" s="37"/>
      <c r="W40" s="37"/>
      <c r="X40" s="228"/>
      <c r="Y40" s="228"/>
      <c r="Z40" s="21"/>
      <c r="AA40" s="38"/>
      <c r="AD40" s="9">
        <v>-23597341875</v>
      </c>
    </row>
    <row r="41" spans="1:30" ht="14.65" customHeight="1" x14ac:dyDescent="0.15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8"/>
      <c r="Y41" s="228"/>
      <c r="Z41" s="21"/>
      <c r="AA41" s="38"/>
      <c r="AD41" s="9">
        <v>0</v>
      </c>
    </row>
    <row r="42" spans="1:30" ht="14.65" customHeight="1" x14ac:dyDescent="0.15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7"/>
      <c r="S42" s="37"/>
      <c r="T42" s="37"/>
      <c r="U42" s="37"/>
      <c r="V42" s="37"/>
      <c r="W42" s="37"/>
      <c r="X42" s="228"/>
      <c r="Y42" s="228"/>
      <c r="Z42" s="21"/>
      <c r="AA42" s="38"/>
      <c r="AD42" s="9">
        <v>0</v>
      </c>
    </row>
    <row r="43" spans="1:30" ht="14.65" customHeight="1" x14ac:dyDescent="0.15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8"/>
      <c r="Y43" s="228"/>
      <c r="Z43" s="21"/>
      <c r="AA43" s="38"/>
      <c r="AD43" s="9">
        <v>0</v>
      </c>
    </row>
    <row r="44" spans="1:30" ht="14.65" customHeight="1" x14ac:dyDescent="0.15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8"/>
      <c r="Y44" s="228"/>
      <c r="Z44" s="21"/>
      <c r="AA44" s="38"/>
      <c r="AD44" s="9">
        <v>0</v>
      </c>
    </row>
    <row r="45" spans="1:30" ht="14.65" customHeight="1" x14ac:dyDescent="0.15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43876002</v>
      </c>
      <c r="Q45" s="26"/>
      <c r="R45" s="37"/>
      <c r="S45" s="37"/>
      <c r="T45" s="37"/>
      <c r="U45" s="37"/>
      <c r="V45" s="37"/>
      <c r="W45" s="37"/>
      <c r="X45" s="228"/>
      <c r="Y45" s="228"/>
      <c r="Z45" s="21"/>
      <c r="AA45" s="38"/>
      <c r="AD45" s="9">
        <v>43876002</v>
      </c>
    </row>
    <row r="46" spans="1:30" ht="14.65" customHeight="1" x14ac:dyDescent="0.15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6402217517</v>
      </c>
      <c r="Q46" s="26"/>
      <c r="R46" s="37"/>
      <c r="S46" s="37"/>
      <c r="T46" s="37"/>
      <c r="U46" s="37"/>
      <c r="V46" s="37"/>
      <c r="W46" s="37"/>
      <c r="X46" s="228"/>
      <c r="Y46" s="228"/>
      <c r="Z46" s="21"/>
      <c r="AA46" s="38"/>
      <c r="AD46" s="9">
        <v>6402217517</v>
      </c>
    </row>
    <row r="47" spans="1:30" ht="14.65" customHeight="1" x14ac:dyDescent="0.15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-4426344937</v>
      </c>
      <c r="Q47" s="26"/>
      <c r="R47" s="37"/>
      <c r="S47" s="37"/>
      <c r="T47" s="37"/>
      <c r="U47" s="37"/>
      <c r="V47" s="37"/>
      <c r="W47" s="37"/>
      <c r="X47" s="228"/>
      <c r="Y47" s="228"/>
      <c r="Z47" s="21"/>
      <c r="AA47" s="38"/>
      <c r="AD47" s="9">
        <v>-4426344937</v>
      </c>
    </row>
    <row r="48" spans="1:30" ht="14.65" customHeight="1" x14ac:dyDescent="0.15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7"/>
      <c r="S48" s="37"/>
      <c r="T48" s="37"/>
      <c r="U48" s="37"/>
      <c r="V48" s="37"/>
      <c r="W48" s="37"/>
      <c r="X48" s="228"/>
      <c r="Y48" s="228"/>
      <c r="Z48" s="21"/>
      <c r="AA48" s="38"/>
      <c r="AD48" s="9">
        <v>0</v>
      </c>
    </row>
    <row r="49" spans="1:30" ht="14.65" customHeight="1" x14ac:dyDescent="0.15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43754627</v>
      </c>
      <c r="Q49" s="26"/>
      <c r="R49" s="37"/>
      <c r="S49" s="37"/>
      <c r="T49" s="37"/>
      <c r="U49" s="37"/>
      <c r="V49" s="37"/>
      <c r="W49" s="37"/>
      <c r="X49" s="228"/>
      <c r="Y49" s="228"/>
      <c r="Z49" s="21"/>
      <c r="AA49" s="38"/>
      <c r="AD49" s="9">
        <f>IF(COUNTIF(AD50:AD51,"-")=COUNTA(AD50:AD51),"-",SUM(AD50:AD51))</f>
        <v>43754627</v>
      </c>
    </row>
    <row r="50" spans="1:30" ht="14.65" customHeight="1" x14ac:dyDescent="0.15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43551227</v>
      </c>
      <c r="Q50" s="26"/>
      <c r="R50" s="37"/>
      <c r="S50" s="37"/>
      <c r="T50" s="37"/>
      <c r="U50" s="37"/>
      <c r="V50" s="37"/>
      <c r="W50" s="37"/>
      <c r="X50" s="228"/>
      <c r="Y50" s="228"/>
      <c r="Z50" s="21"/>
      <c r="AA50" s="38"/>
      <c r="AD50" s="9">
        <v>43551227</v>
      </c>
    </row>
    <row r="51" spans="1:30" ht="14.65" customHeight="1" x14ac:dyDescent="0.15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203400</v>
      </c>
      <c r="Q51" s="26"/>
      <c r="R51" s="37"/>
      <c r="S51" s="37"/>
      <c r="T51" s="37"/>
      <c r="U51" s="37"/>
      <c r="V51" s="37"/>
      <c r="W51" s="37"/>
      <c r="X51" s="228"/>
      <c r="Y51" s="228"/>
      <c r="Z51" s="21"/>
      <c r="AA51" s="38"/>
      <c r="AD51" s="9">
        <v>203400</v>
      </c>
    </row>
    <row r="52" spans="1:30" ht="14.65" customHeight="1" x14ac:dyDescent="0.15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3145537644</v>
      </c>
      <c r="Q52" s="26"/>
      <c r="R52" s="37"/>
      <c r="S52" s="37"/>
      <c r="T52" s="37"/>
      <c r="U52" s="37"/>
      <c r="V52" s="37"/>
      <c r="W52" s="37"/>
      <c r="X52" s="228"/>
      <c r="Y52" s="228"/>
      <c r="Z52" s="21"/>
      <c r="AA52" s="38"/>
      <c r="AD52" s="9">
        <f>IF(COUNTIF(AD53:AD64,"-")=COUNTA(AD53:AD64),"-",SUM(AD53,AD57:AD60,AD63:AD64))</f>
        <v>3145537644</v>
      </c>
    </row>
    <row r="53" spans="1:30" ht="14.65" customHeight="1" x14ac:dyDescent="0.15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53098000</v>
      </c>
      <c r="Q53" s="26"/>
      <c r="R53" s="37"/>
      <c r="S53" s="37"/>
      <c r="T53" s="37"/>
      <c r="U53" s="37"/>
      <c r="V53" s="37"/>
      <c r="W53" s="37"/>
      <c r="X53" s="228"/>
      <c r="Y53" s="228"/>
      <c r="Z53" s="21"/>
      <c r="AA53" s="38"/>
      <c r="AD53" s="9">
        <f>IF(COUNTIF(AD54:AD56,"-")=COUNTA(AD54:AD56),"-",SUM(AD54:AD56))</f>
        <v>53098000</v>
      </c>
    </row>
    <row r="54" spans="1:30" ht="14.65" customHeight="1" x14ac:dyDescent="0.15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37000000</v>
      </c>
      <c r="Q54" s="26"/>
      <c r="R54" s="37"/>
      <c r="S54" s="37"/>
      <c r="T54" s="37"/>
      <c r="U54" s="37"/>
      <c r="V54" s="37"/>
      <c r="W54" s="37"/>
      <c r="X54" s="228"/>
      <c r="Y54" s="228"/>
      <c r="Z54" s="21"/>
      <c r="AA54" s="38"/>
      <c r="AD54" s="9">
        <v>37000000</v>
      </c>
    </row>
    <row r="55" spans="1:30" ht="14.65" customHeight="1" x14ac:dyDescent="0.15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16098000</v>
      </c>
      <c r="Q55" s="26"/>
      <c r="R55" s="37"/>
      <c r="S55" s="37"/>
      <c r="T55" s="37"/>
      <c r="U55" s="37"/>
      <c r="V55" s="37"/>
      <c r="W55" s="37"/>
      <c r="X55" s="228"/>
      <c r="Y55" s="228"/>
      <c r="Z55" s="21"/>
      <c r="AA55" s="38"/>
      <c r="AD55" s="9">
        <v>16098000</v>
      </c>
    </row>
    <row r="56" spans="1:30" ht="14.65" customHeight="1" x14ac:dyDescent="0.15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8"/>
      <c r="Y56" s="228"/>
      <c r="Z56" s="21"/>
      <c r="AA56" s="38"/>
      <c r="AD56" s="9">
        <v>0</v>
      </c>
    </row>
    <row r="57" spans="1:30" ht="14.65" customHeight="1" x14ac:dyDescent="0.15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9"/>
      <c r="L57" s="18"/>
      <c r="M57" s="18"/>
      <c r="N57" s="18"/>
      <c r="O57" s="18"/>
      <c r="P57" s="25">
        <v>-13007765</v>
      </c>
      <c r="Q57" s="26"/>
      <c r="R57" s="37"/>
      <c r="S57" s="37"/>
      <c r="T57" s="37"/>
      <c r="U57" s="37"/>
      <c r="V57" s="37"/>
      <c r="W57" s="37"/>
      <c r="X57" s="228"/>
      <c r="Y57" s="228"/>
      <c r="Z57" s="21"/>
      <c r="AA57" s="38"/>
      <c r="AD57" s="9">
        <v>-13007765</v>
      </c>
    </row>
    <row r="58" spans="1:30" ht="14.65" customHeight="1" x14ac:dyDescent="0.15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563164624</v>
      </c>
      <c r="Q58" s="26"/>
      <c r="R58" s="37"/>
      <c r="S58" s="37"/>
      <c r="T58" s="37"/>
      <c r="U58" s="37"/>
      <c r="V58" s="37"/>
      <c r="W58" s="37"/>
      <c r="X58" s="228"/>
      <c r="Y58" s="228"/>
      <c r="Z58" s="21"/>
      <c r="AA58" s="38"/>
      <c r="AD58" s="9">
        <v>563164624</v>
      </c>
    </row>
    <row r="59" spans="1:30" ht="14.65" customHeight="1" x14ac:dyDescent="0.15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7263120</v>
      </c>
      <c r="Q59" s="26"/>
      <c r="R59" s="37"/>
      <c r="S59" s="37"/>
      <c r="T59" s="37"/>
      <c r="U59" s="37"/>
      <c r="V59" s="37"/>
      <c r="W59" s="37"/>
      <c r="X59" s="228"/>
      <c r="Y59" s="228"/>
      <c r="Z59" s="21"/>
      <c r="AA59" s="38"/>
      <c r="AD59" s="9">
        <v>7263120</v>
      </c>
    </row>
    <row r="60" spans="1:30" ht="14.65" customHeight="1" x14ac:dyDescent="0.15">
      <c r="A60" s="7" t="s">
        <v>90</v>
      </c>
      <c r="D60" s="24"/>
      <c r="E60" s="19"/>
      <c r="F60" s="19"/>
      <c r="G60" s="19" t="s">
        <v>91</v>
      </c>
      <c r="H60" s="19"/>
      <c r="I60" s="19"/>
      <c r="J60" s="19"/>
      <c r="K60" s="18"/>
      <c r="L60" s="18"/>
      <c r="M60" s="18"/>
      <c r="N60" s="18"/>
      <c r="O60" s="18"/>
      <c r="P60" s="25">
        <v>2618584732</v>
      </c>
      <c r="Q60" s="26"/>
      <c r="R60" s="37"/>
      <c r="S60" s="37"/>
      <c r="T60" s="37"/>
      <c r="U60" s="37"/>
      <c r="V60" s="37"/>
      <c r="W60" s="37"/>
      <c r="X60" s="228"/>
      <c r="Y60" s="228"/>
      <c r="Z60" s="21"/>
      <c r="AA60" s="38"/>
      <c r="AD60" s="9">
        <f>IF(COUNTIF(AD61:AD62,"-")=COUNTA(AD61:AD62),"-",SUM(AD61:AD62))</f>
        <v>2618584732</v>
      </c>
    </row>
    <row r="61" spans="1:30" ht="14.65" customHeight="1" x14ac:dyDescent="0.15">
      <c r="A61" s="7" t="s">
        <v>92</v>
      </c>
      <c r="D61" s="24"/>
      <c r="E61" s="19"/>
      <c r="F61" s="19"/>
      <c r="G61" s="19"/>
      <c r="H61" s="19" t="s">
        <v>93</v>
      </c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7"/>
      <c r="S61" s="37"/>
      <c r="T61" s="37"/>
      <c r="U61" s="37"/>
      <c r="V61" s="37"/>
      <c r="W61" s="37"/>
      <c r="X61" s="228"/>
      <c r="Y61" s="228"/>
      <c r="Z61" s="21"/>
      <c r="AA61" s="38"/>
      <c r="AD61" s="9">
        <v>0</v>
      </c>
    </row>
    <row r="62" spans="1:30" ht="14.65" customHeight="1" x14ac:dyDescent="0.15">
      <c r="A62" s="7" t="s">
        <v>94</v>
      </c>
      <c r="D62" s="24"/>
      <c r="E62" s="18"/>
      <c r="F62" s="19"/>
      <c r="G62" s="19"/>
      <c r="H62" s="19" t="s">
        <v>45</v>
      </c>
      <c r="I62" s="19"/>
      <c r="J62" s="19"/>
      <c r="K62" s="18"/>
      <c r="L62" s="18"/>
      <c r="M62" s="18"/>
      <c r="N62" s="18"/>
      <c r="O62" s="18"/>
      <c r="P62" s="25">
        <v>2618584732</v>
      </c>
      <c r="Q62" s="26"/>
      <c r="R62" s="37"/>
      <c r="S62" s="37"/>
      <c r="T62" s="37"/>
      <c r="U62" s="37"/>
      <c r="V62" s="37"/>
      <c r="W62" s="37"/>
      <c r="X62" s="228"/>
      <c r="Y62" s="228"/>
      <c r="Z62" s="21"/>
      <c r="AA62" s="38"/>
      <c r="AD62" s="9">
        <v>2618584732</v>
      </c>
    </row>
    <row r="63" spans="1:30" ht="14.65" customHeight="1" x14ac:dyDescent="0.15">
      <c r="A63" s="7" t="s">
        <v>95</v>
      </c>
      <c r="D63" s="24"/>
      <c r="E63" s="18"/>
      <c r="F63" s="19"/>
      <c r="G63" s="19" t="s">
        <v>45</v>
      </c>
      <c r="H63" s="19"/>
      <c r="I63" s="19"/>
      <c r="J63" s="19"/>
      <c r="K63" s="18"/>
      <c r="L63" s="18"/>
      <c r="M63" s="18"/>
      <c r="N63" s="18"/>
      <c r="O63" s="18"/>
      <c r="P63" s="25">
        <v>8211581</v>
      </c>
      <c r="Q63" s="26"/>
      <c r="R63" s="37"/>
      <c r="S63" s="37"/>
      <c r="T63" s="37"/>
      <c r="U63" s="37"/>
      <c r="V63" s="37"/>
      <c r="W63" s="37"/>
      <c r="X63" s="228"/>
      <c r="Y63" s="228"/>
      <c r="Z63" s="21"/>
      <c r="AA63" s="38"/>
      <c r="AD63" s="9">
        <v>8211581</v>
      </c>
    </row>
    <row r="64" spans="1:30" ht="14.65" customHeight="1" x14ac:dyDescent="0.15">
      <c r="A64" s="7" t="s">
        <v>96</v>
      </c>
      <c r="D64" s="24"/>
      <c r="E64" s="18"/>
      <c r="F64" s="19"/>
      <c r="G64" s="19" t="s">
        <v>97</v>
      </c>
      <c r="H64" s="19"/>
      <c r="I64" s="19"/>
      <c r="J64" s="19"/>
      <c r="K64" s="18"/>
      <c r="L64" s="18"/>
      <c r="M64" s="18"/>
      <c r="N64" s="18"/>
      <c r="O64" s="18"/>
      <c r="P64" s="25">
        <v>-91776648</v>
      </c>
      <c r="Q64" s="26"/>
      <c r="R64" s="37"/>
      <c r="S64" s="37"/>
      <c r="T64" s="37"/>
      <c r="U64" s="37"/>
      <c r="V64" s="37"/>
      <c r="W64" s="37"/>
      <c r="X64" s="228"/>
      <c r="Y64" s="228"/>
      <c r="Z64" s="21"/>
      <c r="AA64" s="38"/>
      <c r="AD64" s="9">
        <v>-91776648</v>
      </c>
    </row>
    <row r="65" spans="1:31" ht="14.65" customHeight="1" x14ac:dyDescent="0.15">
      <c r="A65" s="7" t="s">
        <v>98</v>
      </c>
      <c r="D65" s="24"/>
      <c r="E65" s="18" t="s">
        <v>99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4137528825</v>
      </c>
      <c r="Q65" s="26"/>
      <c r="R65" s="37"/>
      <c r="S65" s="37"/>
      <c r="T65" s="37"/>
      <c r="U65" s="37"/>
      <c r="V65" s="37"/>
      <c r="W65" s="37"/>
      <c r="X65" s="228"/>
      <c r="Y65" s="228"/>
      <c r="Z65" s="21"/>
      <c r="AA65" s="38"/>
      <c r="AD65" s="9">
        <f>IF(COUNTIF(AD66:AD74,"-")=COUNTA(AD66:AD74),"-",SUM(AD66:AD69,AD72:AD74))</f>
        <v>4137528825</v>
      </c>
    </row>
    <row r="66" spans="1:31" ht="14.65" customHeight="1" x14ac:dyDescent="0.15">
      <c r="A66" s="7" t="s">
        <v>100</v>
      </c>
      <c r="D66" s="24"/>
      <c r="E66" s="18"/>
      <c r="F66" s="19" t="s">
        <v>101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2822360053</v>
      </c>
      <c r="Q66" s="26"/>
      <c r="R66" s="37"/>
      <c r="S66" s="37"/>
      <c r="T66" s="37"/>
      <c r="U66" s="37"/>
      <c r="V66" s="37"/>
      <c r="W66" s="37"/>
      <c r="X66" s="228"/>
      <c r="Y66" s="228"/>
      <c r="Z66" s="21"/>
      <c r="AA66" s="38"/>
      <c r="AD66" s="9">
        <v>2822360053</v>
      </c>
    </row>
    <row r="67" spans="1:31" ht="14.65" customHeight="1" x14ac:dyDescent="0.15">
      <c r="A67" s="7" t="s">
        <v>102</v>
      </c>
      <c r="D67" s="24"/>
      <c r="E67" s="18"/>
      <c r="F67" s="19" t="s">
        <v>103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210497738</v>
      </c>
      <c r="Q67" s="26"/>
      <c r="R67" s="37"/>
      <c r="S67" s="37"/>
      <c r="T67" s="37"/>
      <c r="U67" s="37"/>
      <c r="V67" s="37"/>
      <c r="W67" s="37"/>
      <c r="X67" s="228"/>
      <c r="Y67" s="228"/>
      <c r="Z67" s="21"/>
      <c r="AA67" s="38"/>
      <c r="AD67" s="9">
        <v>210497738</v>
      </c>
    </row>
    <row r="68" spans="1:31" ht="14.65" customHeight="1" x14ac:dyDescent="0.15">
      <c r="A68" s="7">
        <v>1500000</v>
      </c>
      <c r="D68" s="24"/>
      <c r="E68" s="18"/>
      <c r="F68" s="19" t="s">
        <v>104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6574320</v>
      </c>
      <c r="Q68" s="26"/>
      <c r="R68" s="37"/>
      <c r="S68" s="37"/>
      <c r="T68" s="37"/>
      <c r="U68" s="37"/>
      <c r="V68" s="37"/>
      <c r="W68" s="37"/>
      <c r="X68" s="228"/>
      <c r="Y68" s="228"/>
      <c r="Z68" s="21"/>
      <c r="AA68" s="38"/>
      <c r="AD68" s="9">
        <v>6574320</v>
      </c>
    </row>
    <row r="69" spans="1:31" ht="14.65" customHeight="1" x14ac:dyDescent="0.15">
      <c r="A69" s="7" t="s">
        <v>105</v>
      </c>
      <c r="D69" s="24"/>
      <c r="E69" s="19"/>
      <c r="F69" s="19" t="s">
        <v>91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1080419818</v>
      </c>
      <c r="Q69" s="26"/>
      <c r="R69" s="37"/>
      <c r="S69" s="37"/>
      <c r="T69" s="37"/>
      <c r="U69" s="37"/>
      <c r="V69" s="37"/>
      <c r="W69" s="37"/>
      <c r="X69" s="228"/>
      <c r="Y69" s="228"/>
      <c r="Z69" s="21"/>
      <c r="AA69" s="38"/>
      <c r="AD69" s="9">
        <f>IF(COUNTIF(AD70:AD71,"-")=COUNTA(AD70:AD71),"-",SUM(AD70:AD71))</f>
        <v>1080419818</v>
      </c>
    </row>
    <row r="70" spans="1:31" ht="14.65" customHeight="1" x14ac:dyDescent="0.15">
      <c r="A70" s="7" t="s">
        <v>106</v>
      </c>
      <c r="D70" s="24"/>
      <c r="E70" s="19"/>
      <c r="F70" s="19"/>
      <c r="G70" s="19" t="s">
        <v>107</v>
      </c>
      <c r="H70" s="19"/>
      <c r="I70" s="19"/>
      <c r="J70" s="19"/>
      <c r="K70" s="18"/>
      <c r="L70" s="18"/>
      <c r="M70" s="18"/>
      <c r="N70" s="18"/>
      <c r="O70" s="18"/>
      <c r="P70" s="25">
        <v>1054494796</v>
      </c>
      <c r="Q70" s="26"/>
      <c r="R70" s="37"/>
      <c r="S70" s="37"/>
      <c r="T70" s="37"/>
      <c r="U70" s="37"/>
      <c r="V70" s="37"/>
      <c r="W70" s="37"/>
      <c r="X70" s="228"/>
      <c r="Y70" s="228"/>
      <c r="Z70" s="21"/>
      <c r="AA70" s="38"/>
      <c r="AD70" s="9">
        <v>1054494796</v>
      </c>
    </row>
    <row r="71" spans="1:31" ht="14.65" customHeight="1" x14ac:dyDescent="0.15">
      <c r="A71" s="7" t="s">
        <v>108</v>
      </c>
      <c r="D71" s="24"/>
      <c r="E71" s="19"/>
      <c r="F71" s="19"/>
      <c r="G71" s="19" t="s">
        <v>93</v>
      </c>
      <c r="H71" s="19"/>
      <c r="I71" s="19"/>
      <c r="J71" s="19"/>
      <c r="K71" s="18"/>
      <c r="L71" s="18"/>
      <c r="M71" s="18"/>
      <c r="N71" s="18"/>
      <c r="O71" s="18"/>
      <c r="P71" s="25">
        <v>25925022</v>
      </c>
      <c r="Q71" s="26"/>
      <c r="R71" s="37"/>
      <c r="S71" s="37"/>
      <c r="T71" s="37"/>
      <c r="U71" s="37"/>
      <c r="V71" s="37"/>
      <c r="W71" s="37"/>
      <c r="X71" s="228"/>
      <c r="Y71" s="228"/>
      <c r="Z71" s="21"/>
      <c r="AA71" s="38"/>
      <c r="AD71" s="9">
        <v>25925022</v>
      </c>
    </row>
    <row r="72" spans="1:31" ht="14.65" customHeight="1" x14ac:dyDescent="0.15">
      <c r="A72" s="7" t="s">
        <v>109</v>
      </c>
      <c r="D72" s="24"/>
      <c r="E72" s="19"/>
      <c r="F72" s="19" t="s">
        <v>110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23274062</v>
      </c>
      <c r="Q72" s="26"/>
      <c r="R72" s="37"/>
      <c r="S72" s="37"/>
      <c r="T72" s="37"/>
      <c r="U72" s="37"/>
      <c r="V72" s="37"/>
      <c r="W72" s="37"/>
      <c r="X72" s="228"/>
      <c r="Y72" s="228"/>
      <c r="Z72" s="21"/>
      <c r="AA72" s="38"/>
      <c r="AD72" s="9">
        <v>23274062</v>
      </c>
    </row>
    <row r="73" spans="1:31" ht="14.65" customHeight="1" x14ac:dyDescent="0.15">
      <c r="A73" s="7" t="s">
        <v>111</v>
      </c>
      <c r="D73" s="24"/>
      <c r="E73" s="19"/>
      <c r="F73" s="19" t="s">
        <v>45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556010</v>
      </c>
      <c r="Q73" s="26"/>
      <c r="R73" s="37"/>
      <c r="S73" s="37"/>
      <c r="T73" s="37"/>
      <c r="U73" s="37"/>
      <c r="V73" s="37"/>
      <c r="W73" s="37"/>
      <c r="X73" s="228"/>
      <c r="Y73" s="228"/>
      <c r="Z73" s="21"/>
      <c r="AA73" s="38"/>
      <c r="AD73" s="9">
        <v>556010</v>
      </c>
    </row>
    <row r="74" spans="1:31" ht="14.65" customHeight="1" x14ac:dyDescent="0.15">
      <c r="A74" s="7" t="s">
        <v>112</v>
      </c>
      <c r="D74" s="24"/>
      <c r="E74" s="19"/>
      <c r="F74" s="37" t="s">
        <v>97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-6153176</v>
      </c>
      <c r="Q74" s="26"/>
      <c r="R74" s="235"/>
      <c r="S74" s="236"/>
      <c r="T74" s="236"/>
      <c r="U74" s="236"/>
      <c r="V74" s="236"/>
      <c r="W74" s="236"/>
      <c r="X74" s="237"/>
      <c r="Y74" s="238"/>
      <c r="Z74" s="39"/>
      <c r="AA74" s="40"/>
      <c r="AD74" s="9">
        <v>-6153176</v>
      </c>
    </row>
    <row r="75" spans="1:31" ht="16.5" customHeight="1" thickBot="1" x14ac:dyDescent="0.2">
      <c r="A75" s="7">
        <v>1565000</v>
      </c>
      <c r="B75" s="7" t="s">
        <v>143</v>
      </c>
      <c r="D75" s="24"/>
      <c r="E75" s="19" t="s">
        <v>113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>
        <v>0</v>
      </c>
      <c r="Q75" s="26"/>
      <c r="R75" s="239" t="s">
        <v>144</v>
      </c>
      <c r="S75" s="240"/>
      <c r="T75" s="240"/>
      <c r="U75" s="240"/>
      <c r="V75" s="240"/>
      <c r="W75" s="240"/>
      <c r="X75" s="241"/>
      <c r="Y75" s="242"/>
      <c r="Z75" s="41">
        <v>35709085546</v>
      </c>
      <c r="AA75" s="42"/>
      <c r="AD75" s="9">
        <v>0</v>
      </c>
      <c r="AE75" s="9" t="e">
        <f>IF(AND(AE24="-",AE25="-",#REF!="-"),"-",SUM(AE24,AE25,#REF!))</f>
        <v>#REF!</v>
      </c>
    </row>
    <row r="76" spans="1:31" ht="14.65" customHeight="1" thickBot="1" x14ac:dyDescent="0.2">
      <c r="A76" s="7" t="s">
        <v>2</v>
      </c>
      <c r="B76" s="7" t="s">
        <v>114</v>
      </c>
      <c r="D76" s="243" t="s">
        <v>3</v>
      </c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5"/>
      <c r="P76" s="43">
        <v>63456758370</v>
      </c>
      <c r="Q76" s="44"/>
      <c r="R76" s="246" t="s">
        <v>343</v>
      </c>
      <c r="S76" s="247"/>
      <c r="T76" s="247"/>
      <c r="U76" s="247"/>
      <c r="V76" s="247"/>
      <c r="W76" s="247"/>
      <c r="X76" s="248"/>
      <c r="Y76" s="249"/>
      <c r="Z76" s="43">
        <v>63456758370</v>
      </c>
      <c r="AA76" s="45"/>
      <c r="AD76" s="9">
        <f>IF(AND(AD7="-",AD65="-",AD75="-"),"-",SUM(AD7,AD65,AD75))</f>
        <v>63456758370</v>
      </c>
      <c r="AE76" s="9" t="e">
        <f>IF(AND(AE22="-",AE75="-"),"-",SUM(AE22,AE75))</f>
        <v>#REF!</v>
      </c>
    </row>
    <row r="77" spans="1:31" ht="9.75" customHeight="1" x14ac:dyDescent="0.1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Z77" s="18"/>
      <c r="AA77" s="18"/>
    </row>
    <row r="78" spans="1:31" ht="14.65" customHeight="1" x14ac:dyDescent="0.15">
      <c r="D78" s="47"/>
      <c r="E78" s="48"/>
      <c r="F78" s="4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6"/>
      <c r="AA78" s="46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3"/>
  <sheetViews>
    <sheetView topLeftCell="B1" zoomScale="85" zoomScaleNormal="85" zoomScaleSheetLayoutView="100" workbookViewId="0">
      <selection activeCell="T16" sqref="T16"/>
    </sheetView>
  </sheetViews>
  <sheetFormatPr defaultRowHeight="13.5" x14ac:dyDescent="0.15"/>
  <cols>
    <col min="1" max="1" width="0" style="51" hidden="1" customWidth="1"/>
    <col min="2" max="2" width="0.625" style="6" customWidth="1"/>
    <col min="3" max="3" width="1.25" style="81" customWidth="1"/>
    <col min="4" max="12" width="2.125" style="81" customWidth="1"/>
    <col min="13" max="13" width="18.375" style="81" customWidth="1"/>
    <col min="14" max="14" width="21.625" style="81" bestFit="1" customWidth="1"/>
    <col min="15" max="15" width="2.5" style="81" customWidth="1"/>
    <col min="16" max="16" width="0.625" style="81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9"/>
      <c r="D1" s="49"/>
      <c r="E1" s="49"/>
      <c r="F1" s="49"/>
      <c r="G1" s="49"/>
      <c r="H1" s="49"/>
      <c r="I1" s="49"/>
      <c r="J1" s="3"/>
      <c r="K1" s="3"/>
      <c r="L1" s="3"/>
      <c r="M1" s="3"/>
      <c r="N1" s="3"/>
      <c r="O1" s="3"/>
      <c r="P1" s="50"/>
    </row>
    <row r="2" spans="1:24" ht="24" x14ac:dyDescent="0.2">
      <c r="C2" s="255" t="s">
        <v>353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52"/>
    </row>
    <row r="3" spans="1:24" ht="17.25" x14ac:dyDescent="0.2">
      <c r="C3" s="256" t="s">
        <v>354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52"/>
    </row>
    <row r="4" spans="1:24" ht="17.25" x14ac:dyDescent="0.2">
      <c r="C4" s="256" t="s">
        <v>355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52"/>
    </row>
    <row r="5" spans="1:24" ht="18" thickBot="1" x14ac:dyDescent="0.25">
      <c r="C5" s="53"/>
      <c r="D5" s="52"/>
      <c r="E5" s="52"/>
      <c r="F5" s="52"/>
      <c r="G5" s="52"/>
      <c r="H5" s="52"/>
      <c r="I5" s="52"/>
      <c r="J5" s="52"/>
      <c r="K5" s="52"/>
      <c r="L5" s="52"/>
      <c r="M5" s="54"/>
      <c r="N5" s="52"/>
      <c r="O5" s="54" t="s">
        <v>0</v>
      </c>
      <c r="P5" s="52"/>
    </row>
    <row r="6" spans="1:24" ht="18" thickBot="1" x14ac:dyDescent="0.25">
      <c r="A6" s="51" t="s">
        <v>331</v>
      </c>
      <c r="C6" s="257" t="s">
        <v>1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9" t="s">
        <v>333</v>
      </c>
      <c r="O6" s="260"/>
      <c r="P6" s="52"/>
    </row>
    <row r="7" spans="1:24" x14ac:dyDescent="0.15">
      <c r="A7" s="51" t="s">
        <v>152</v>
      </c>
      <c r="C7" s="55"/>
      <c r="D7" s="56" t="s">
        <v>153</v>
      </c>
      <c r="E7" s="56"/>
      <c r="F7" s="57"/>
      <c r="G7" s="56"/>
      <c r="H7" s="56"/>
      <c r="I7" s="56"/>
      <c r="J7" s="56"/>
      <c r="K7" s="57"/>
      <c r="L7" s="57"/>
      <c r="M7" s="57"/>
      <c r="N7" s="58">
        <v>27068930230</v>
      </c>
      <c r="O7" s="59"/>
      <c r="P7" s="60"/>
      <c r="X7" s="218"/>
    </row>
    <row r="8" spans="1:24" x14ac:dyDescent="0.15">
      <c r="A8" s="51" t="s">
        <v>154</v>
      </c>
      <c r="C8" s="55"/>
      <c r="D8" s="56"/>
      <c r="E8" s="56" t="s">
        <v>155</v>
      </c>
      <c r="F8" s="56"/>
      <c r="G8" s="56"/>
      <c r="H8" s="56"/>
      <c r="I8" s="56"/>
      <c r="J8" s="56"/>
      <c r="K8" s="57"/>
      <c r="L8" s="57"/>
      <c r="M8" s="57"/>
      <c r="N8" s="58">
        <v>10203872754</v>
      </c>
      <c r="O8" s="61"/>
      <c r="P8" s="60"/>
      <c r="X8" s="218"/>
    </row>
    <row r="9" spans="1:24" x14ac:dyDescent="0.15">
      <c r="A9" s="51" t="s">
        <v>156</v>
      </c>
      <c r="C9" s="55"/>
      <c r="D9" s="56"/>
      <c r="E9" s="56"/>
      <c r="F9" s="56" t="s">
        <v>157</v>
      </c>
      <c r="G9" s="56"/>
      <c r="H9" s="56"/>
      <c r="I9" s="56"/>
      <c r="J9" s="56"/>
      <c r="K9" s="57"/>
      <c r="L9" s="57"/>
      <c r="M9" s="57"/>
      <c r="N9" s="58">
        <v>3211794221</v>
      </c>
      <c r="O9" s="61"/>
      <c r="P9" s="60"/>
      <c r="X9" s="218"/>
    </row>
    <row r="10" spans="1:24" x14ac:dyDescent="0.15">
      <c r="A10" s="51" t="s">
        <v>158</v>
      </c>
      <c r="C10" s="55"/>
      <c r="D10" s="56"/>
      <c r="E10" s="56"/>
      <c r="F10" s="56"/>
      <c r="G10" s="56" t="s">
        <v>159</v>
      </c>
      <c r="H10" s="56"/>
      <c r="I10" s="56"/>
      <c r="J10" s="56"/>
      <c r="K10" s="57"/>
      <c r="L10" s="57"/>
      <c r="M10" s="57"/>
      <c r="N10" s="58">
        <v>2715494431</v>
      </c>
      <c r="O10" s="61"/>
      <c r="P10" s="60"/>
      <c r="X10" s="218"/>
    </row>
    <row r="11" spans="1:24" x14ac:dyDescent="0.15">
      <c r="A11" s="51" t="s">
        <v>160</v>
      </c>
      <c r="C11" s="55"/>
      <c r="D11" s="56"/>
      <c r="E11" s="56"/>
      <c r="F11" s="56"/>
      <c r="G11" s="56" t="s">
        <v>161</v>
      </c>
      <c r="H11" s="56"/>
      <c r="I11" s="56"/>
      <c r="J11" s="56"/>
      <c r="K11" s="57"/>
      <c r="L11" s="57"/>
      <c r="M11" s="57"/>
      <c r="N11" s="58">
        <v>242166376</v>
      </c>
      <c r="O11" s="61"/>
      <c r="P11" s="60"/>
      <c r="X11" s="218"/>
    </row>
    <row r="12" spans="1:24" x14ac:dyDescent="0.15">
      <c r="A12" s="51" t="s">
        <v>162</v>
      </c>
      <c r="C12" s="55"/>
      <c r="D12" s="56"/>
      <c r="E12" s="56"/>
      <c r="F12" s="56"/>
      <c r="G12" s="56" t="s">
        <v>163</v>
      </c>
      <c r="H12" s="56"/>
      <c r="I12" s="56"/>
      <c r="J12" s="56"/>
      <c r="K12" s="57"/>
      <c r="L12" s="57"/>
      <c r="M12" s="57"/>
      <c r="N12" s="58">
        <v>106812544</v>
      </c>
      <c r="O12" s="61"/>
      <c r="P12" s="60"/>
      <c r="X12" s="218"/>
    </row>
    <row r="13" spans="1:24" x14ac:dyDescent="0.15">
      <c r="A13" s="51" t="s">
        <v>164</v>
      </c>
      <c r="C13" s="55"/>
      <c r="D13" s="56"/>
      <c r="E13" s="56"/>
      <c r="F13" s="56"/>
      <c r="G13" s="56" t="s">
        <v>45</v>
      </c>
      <c r="H13" s="56"/>
      <c r="I13" s="56"/>
      <c r="J13" s="56"/>
      <c r="K13" s="57"/>
      <c r="L13" s="57"/>
      <c r="M13" s="57"/>
      <c r="N13" s="58">
        <v>147320870</v>
      </c>
      <c r="O13" s="61"/>
      <c r="P13" s="60"/>
      <c r="X13" s="218"/>
    </row>
    <row r="14" spans="1:24" x14ac:dyDescent="0.15">
      <c r="A14" s="51" t="s">
        <v>165</v>
      </c>
      <c r="C14" s="55"/>
      <c r="D14" s="56"/>
      <c r="E14" s="56"/>
      <c r="F14" s="56" t="s">
        <v>166</v>
      </c>
      <c r="G14" s="56"/>
      <c r="H14" s="56"/>
      <c r="I14" s="56"/>
      <c r="J14" s="56"/>
      <c r="K14" s="57"/>
      <c r="L14" s="57"/>
      <c r="M14" s="57"/>
      <c r="N14" s="58">
        <v>6493410290</v>
      </c>
      <c r="O14" s="61"/>
      <c r="P14" s="60"/>
      <c r="X14" s="218"/>
    </row>
    <row r="15" spans="1:24" x14ac:dyDescent="0.15">
      <c r="A15" s="51" t="s">
        <v>167</v>
      </c>
      <c r="C15" s="55"/>
      <c r="D15" s="56"/>
      <c r="E15" s="56"/>
      <c r="F15" s="56"/>
      <c r="G15" s="56" t="s">
        <v>168</v>
      </c>
      <c r="H15" s="56"/>
      <c r="I15" s="56"/>
      <c r="J15" s="56"/>
      <c r="K15" s="57"/>
      <c r="L15" s="57"/>
      <c r="M15" s="57"/>
      <c r="N15" s="58">
        <v>3945470349</v>
      </c>
      <c r="O15" s="61"/>
      <c r="P15" s="60"/>
      <c r="X15" s="218"/>
    </row>
    <row r="16" spans="1:24" x14ac:dyDescent="0.15">
      <c r="A16" s="51" t="s">
        <v>169</v>
      </c>
      <c r="C16" s="55"/>
      <c r="D16" s="56"/>
      <c r="E16" s="56"/>
      <c r="F16" s="56"/>
      <c r="G16" s="56" t="s">
        <v>170</v>
      </c>
      <c r="H16" s="56"/>
      <c r="I16" s="56"/>
      <c r="J16" s="56"/>
      <c r="K16" s="57"/>
      <c r="L16" s="57"/>
      <c r="M16" s="57"/>
      <c r="N16" s="58">
        <v>211568899</v>
      </c>
      <c r="O16" s="61"/>
      <c r="P16" s="60"/>
      <c r="X16" s="218"/>
    </row>
    <row r="17" spans="1:24" x14ac:dyDescent="0.15">
      <c r="A17" s="51" t="s">
        <v>171</v>
      </c>
      <c r="C17" s="55"/>
      <c r="D17" s="56"/>
      <c r="E17" s="56"/>
      <c r="F17" s="56"/>
      <c r="G17" s="56" t="s">
        <v>172</v>
      </c>
      <c r="H17" s="56"/>
      <c r="I17" s="56"/>
      <c r="J17" s="56"/>
      <c r="K17" s="57"/>
      <c r="L17" s="57"/>
      <c r="M17" s="57"/>
      <c r="N17" s="58">
        <v>2332747266</v>
      </c>
      <c r="O17" s="61"/>
      <c r="P17" s="60"/>
      <c r="X17" s="218"/>
    </row>
    <row r="18" spans="1:24" x14ac:dyDescent="0.15">
      <c r="A18" s="51" t="s">
        <v>173</v>
      </c>
      <c r="C18" s="55"/>
      <c r="D18" s="56"/>
      <c r="E18" s="56"/>
      <c r="F18" s="56"/>
      <c r="G18" s="56" t="s">
        <v>45</v>
      </c>
      <c r="H18" s="56"/>
      <c r="I18" s="56"/>
      <c r="J18" s="56"/>
      <c r="K18" s="57"/>
      <c r="L18" s="57"/>
      <c r="M18" s="57"/>
      <c r="N18" s="58">
        <v>3623776</v>
      </c>
      <c r="O18" s="61"/>
      <c r="P18" s="60"/>
      <c r="X18" s="218"/>
    </row>
    <row r="19" spans="1:24" x14ac:dyDescent="0.15">
      <c r="A19" s="51" t="s">
        <v>174</v>
      </c>
      <c r="C19" s="55"/>
      <c r="D19" s="56"/>
      <c r="E19" s="56"/>
      <c r="F19" s="56" t="s">
        <v>175</v>
      </c>
      <c r="G19" s="56"/>
      <c r="H19" s="56"/>
      <c r="I19" s="56"/>
      <c r="J19" s="56"/>
      <c r="K19" s="57"/>
      <c r="L19" s="57"/>
      <c r="M19" s="57"/>
      <c r="N19" s="58">
        <v>498668243</v>
      </c>
      <c r="O19" s="61"/>
      <c r="P19" s="60"/>
      <c r="X19" s="218"/>
    </row>
    <row r="20" spans="1:24" x14ac:dyDescent="0.15">
      <c r="A20" s="51" t="s">
        <v>176</v>
      </c>
      <c r="C20" s="55"/>
      <c r="D20" s="56"/>
      <c r="E20" s="56"/>
      <c r="F20" s="57"/>
      <c r="G20" s="57" t="s">
        <v>177</v>
      </c>
      <c r="H20" s="57"/>
      <c r="I20" s="56"/>
      <c r="J20" s="56"/>
      <c r="K20" s="57"/>
      <c r="L20" s="57"/>
      <c r="M20" s="57"/>
      <c r="N20" s="58">
        <v>168876548</v>
      </c>
      <c r="O20" s="61"/>
      <c r="P20" s="60"/>
      <c r="X20" s="218"/>
    </row>
    <row r="21" spans="1:24" x14ac:dyDescent="0.15">
      <c r="A21" s="51" t="s">
        <v>178</v>
      </c>
      <c r="C21" s="55"/>
      <c r="D21" s="56"/>
      <c r="E21" s="56"/>
      <c r="F21" s="57"/>
      <c r="G21" s="56" t="s">
        <v>179</v>
      </c>
      <c r="H21" s="56"/>
      <c r="I21" s="56"/>
      <c r="J21" s="56"/>
      <c r="K21" s="57"/>
      <c r="L21" s="57"/>
      <c r="M21" s="57"/>
      <c r="N21" s="58">
        <v>41369040</v>
      </c>
      <c r="O21" s="61"/>
      <c r="P21" s="60"/>
      <c r="X21" s="218"/>
    </row>
    <row r="22" spans="1:24" x14ac:dyDescent="0.15">
      <c r="A22" s="51" t="s">
        <v>180</v>
      </c>
      <c r="C22" s="55"/>
      <c r="D22" s="56"/>
      <c r="E22" s="56"/>
      <c r="F22" s="57"/>
      <c r="G22" s="56" t="s">
        <v>45</v>
      </c>
      <c r="H22" s="56"/>
      <c r="I22" s="56"/>
      <c r="J22" s="56"/>
      <c r="K22" s="57"/>
      <c r="L22" s="57"/>
      <c r="M22" s="57"/>
      <c r="N22" s="58">
        <v>288422655</v>
      </c>
      <c r="O22" s="61"/>
      <c r="P22" s="60"/>
      <c r="X22" s="218"/>
    </row>
    <row r="23" spans="1:24" x14ac:dyDescent="0.15">
      <c r="A23" s="51" t="s">
        <v>181</v>
      </c>
      <c r="C23" s="55"/>
      <c r="D23" s="56"/>
      <c r="E23" s="57" t="s">
        <v>182</v>
      </c>
      <c r="F23" s="57"/>
      <c r="G23" s="56"/>
      <c r="H23" s="56"/>
      <c r="I23" s="56"/>
      <c r="J23" s="56"/>
      <c r="K23" s="57"/>
      <c r="L23" s="57"/>
      <c r="M23" s="57"/>
      <c r="N23" s="58">
        <v>16865057476</v>
      </c>
      <c r="O23" s="61"/>
      <c r="P23" s="60"/>
      <c r="X23" s="218"/>
    </row>
    <row r="24" spans="1:24" x14ac:dyDescent="0.15">
      <c r="A24" s="51" t="s">
        <v>183</v>
      </c>
      <c r="C24" s="55"/>
      <c r="D24" s="56"/>
      <c r="E24" s="56"/>
      <c r="F24" s="56" t="s">
        <v>184</v>
      </c>
      <c r="G24" s="56"/>
      <c r="H24" s="56"/>
      <c r="I24" s="56"/>
      <c r="J24" s="56"/>
      <c r="K24" s="57"/>
      <c r="L24" s="57"/>
      <c r="M24" s="57"/>
      <c r="N24" s="58">
        <v>11832473812</v>
      </c>
      <c r="O24" s="61"/>
      <c r="P24" s="60"/>
      <c r="X24" s="218"/>
    </row>
    <row r="25" spans="1:24" x14ac:dyDescent="0.15">
      <c r="A25" s="51" t="s">
        <v>185</v>
      </c>
      <c r="C25" s="55"/>
      <c r="D25" s="56"/>
      <c r="E25" s="56"/>
      <c r="F25" s="56" t="s">
        <v>186</v>
      </c>
      <c r="G25" s="56"/>
      <c r="H25" s="56"/>
      <c r="I25" s="56"/>
      <c r="J25" s="56"/>
      <c r="K25" s="57"/>
      <c r="L25" s="57"/>
      <c r="M25" s="57"/>
      <c r="N25" s="58">
        <v>4029372068</v>
      </c>
      <c r="O25" s="61"/>
      <c r="P25" s="60"/>
      <c r="X25" s="218"/>
    </row>
    <row r="26" spans="1:24" x14ac:dyDescent="0.15">
      <c r="A26" s="51" t="s">
        <v>187</v>
      </c>
      <c r="C26" s="55"/>
      <c r="D26" s="56"/>
      <c r="E26" s="56"/>
      <c r="F26" s="56" t="s">
        <v>188</v>
      </c>
      <c r="G26" s="56"/>
      <c r="H26" s="56"/>
      <c r="I26" s="56"/>
      <c r="J26" s="56"/>
      <c r="K26" s="57"/>
      <c r="L26" s="57"/>
      <c r="M26" s="57"/>
      <c r="N26" s="58">
        <v>1001562000</v>
      </c>
      <c r="O26" s="61"/>
      <c r="P26" s="60"/>
      <c r="X26" s="218"/>
    </row>
    <row r="27" spans="1:24" x14ac:dyDescent="0.15">
      <c r="A27" s="51" t="s">
        <v>189</v>
      </c>
      <c r="C27" s="55"/>
      <c r="D27" s="56"/>
      <c r="E27" s="56"/>
      <c r="F27" s="56" t="s">
        <v>45</v>
      </c>
      <c r="G27" s="56"/>
      <c r="H27" s="56"/>
      <c r="I27" s="56"/>
      <c r="J27" s="56"/>
      <c r="K27" s="57"/>
      <c r="L27" s="57"/>
      <c r="M27" s="57"/>
      <c r="N27" s="58">
        <v>1649596</v>
      </c>
      <c r="O27" s="61"/>
      <c r="P27" s="60"/>
      <c r="X27" s="218"/>
    </row>
    <row r="28" spans="1:24" x14ac:dyDescent="0.15">
      <c r="A28" s="51" t="s">
        <v>190</v>
      </c>
      <c r="C28" s="55"/>
      <c r="D28" s="56" t="s">
        <v>191</v>
      </c>
      <c r="E28" s="56"/>
      <c r="F28" s="56"/>
      <c r="G28" s="56"/>
      <c r="H28" s="56"/>
      <c r="I28" s="56"/>
      <c r="J28" s="56"/>
      <c r="K28" s="57"/>
      <c r="L28" s="57"/>
      <c r="M28" s="57"/>
      <c r="N28" s="58">
        <v>1859378588</v>
      </c>
      <c r="O28" s="61"/>
      <c r="P28" s="60"/>
      <c r="X28" s="218"/>
    </row>
    <row r="29" spans="1:24" x14ac:dyDescent="0.15">
      <c r="A29" s="51" t="s">
        <v>192</v>
      </c>
      <c r="C29" s="55"/>
      <c r="D29" s="56"/>
      <c r="E29" s="56" t="s">
        <v>193</v>
      </c>
      <c r="F29" s="56"/>
      <c r="G29" s="56"/>
      <c r="H29" s="56"/>
      <c r="I29" s="56"/>
      <c r="J29" s="56"/>
      <c r="K29" s="62"/>
      <c r="L29" s="62"/>
      <c r="M29" s="62"/>
      <c r="N29" s="58">
        <v>1225836328</v>
      </c>
      <c r="O29" s="61"/>
      <c r="P29" s="60"/>
      <c r="X29" s="218"/>
    </row>
    <row r="30" spans="1:24" x14ac:dyDescent="0.15">
      <c r="A30" s="51" t="s">
        <v>194</v>
      </c>
      <c r="C30" s="55"/>
      <c r="D30" s="56"/>
      <c r="E30" s="56" t="s">
        <v>45</v>
      </c>
      <c r="F30" s="56"/>
      <c r="G30" s="57"/>
      <c r="H30" s="56"/>
      <c r="I30" s="56"/>
      <c r="J30" s="56"/>
      <c r="K30" s="62"/>
      <c r="L30" s="62"/>
      <c r="M30" s="62"/>
      <c r="N30" s="58">
        <v>633542260</v>
      </c>
      <c r="O30" s="61"/>
      <c r="P30" s="60"/>
      <c r="X30" s="218"/>
    </row>
    <row r="31" spans="1:24" x14ac:dyDescent="0.15">
      <c r="A31" s="51" t="s">
        <v>150</v>
      </c>
      <c r="C31" s="63" t="s">
        <v>151</v>
      </c>
      <c r="D31" s="64"/>
      <c r="E31" s="64"/>
      <c r="F31" s="64"/>
      <c r="G31" s="64"/>
      <c r="H31" s="64"/>
      <c r="I31" s="64"/>
      <c r="J31" s="64"/>
      <c r="K31" s="65"/>
      <c r="L31" s="65"/>
      <c r="M31" s="65"/>
      <c r="N31" s="66">
        <v>-25209551642</v>
      </c>
      <c r="O31" s="67"/>
      <c r="P31" s="60"/>
      <c r="X31" s="218"/>
    </row>
    <row r="32" spans="1:24" x14ac:dyDescent="0.15">
      <c r="A32" s="51" t="s">
        <v>197</v>
      </c>
      <c r="C32" s="55"/>
      <c r="D32" s="56" t="s">
        <v>198</v>
      </c>
      <c r="E32" s="56"/>
      <c r="F32" s="57"/>
      <c r="G32" s="56"/>
      <c r="H32" s="56"/>
      <c r="I32" s="56"/>
      <c r="J32" s="56"/>
      <c r="K32" s="57"/>
      <c r="L32" s="57"/>
      <c r="M32" s="57"/>
      <c r="N32" s="58">
        <v>44593828</v>
      </c>
      <c r="O32" s="59"/>
      <c r="P32" s="60"/>
      <c r="X32" s="218"/>
    </row>
    <row r="33" spans="1:24" x14ac:dyDescent="0.15">
      <c r="A33" s="51" t="s">
        <v>199</v>
      </c>
      <c r="C33" s="55"/>
      <c r="D33" s="56"/>
      <c r="E33" s="57" t="s">
        <v>200</v>
      </c>
      <c r="F33" s="57"/>
      <c r="G33" s="56"/>
      <c r="H33" s="56"/>
      <c r="I33" s="56"/>
      <c r="J33" s="56"/>
      <c r="K33" s="57"/>
      <c r="L33" s="57"/>
      <c r="M33" s="57"/>
      <c r="N33" s="58">
        <v>0</v>
      </c>
      <c r="O33" s="61"/>
      <c r="P33" s="60"/>
      <c r="X33" s="218"/>
    </row>
    <row r="34" spans="1:24" x14ac:dyDescent="0.15">
      <c r="A34" s="51" t="s">
        <v>201</v>
      </c>
      <c r="C34" s="55"/>
      <c r="D34" s="56"/>
      <c r="E34" s="57" t="s">
        <v>202</v>
      </c>
      <c r="F34" s="57"/>
      <c r="G34" s="56"/>
      <c r="H34" s="56"/>
      <c r="I34" s="56"/>
      <c r="J34" s="56"/>
      <c r="K34" s="57"/>
      <c r="L34" s="57"/>
      <c r="M34" s="57"/>
      <c r="N34" s="58">
        <v>0</v>
      </c>
      <c r="O34" s="61"/>
      <c r="P34" s="60"/>
      <c r="X34" s="218"/>
    </row>
    <row r="35" spans="1:24" x14ac:dyDescent="0.15">
      <c r="A35" s="51" t="s">
        <v>203</v>
      </c>
      <c r="C35" s="55"/>
      <c r="D35" s="56"/>
      <c r="E35" s="57" t="s">
        <v>204</v>
      </c>
      <c r="F35" s="57"/>
      <c r="G35" s="56"/>
      <c r="H35" s="57"/>
      <c r="I35" s="56"/>
      <c r="J35" s="56"/>
      <c r="K35" s="57"/>
      <c r="L35" s="57"/>
      <c r="M35" s="57"/>
      <c r="N35" s="58">
        <v>0</v>
      </c>
      <c r="O35" s="61"/>
      <c r="P35" s="60"/>
      <c r="X35" s="218"/>
    </row>
    <row r="36" spans="1:24" x14ac:dyDescent="0.15">
      <c r="A36" s="51" t="s">
        <v>205</v>
      </c>
      <c r="C36" s="55"/>
      <c r="D36" s="56"/>
      <c r="E36" s="56" t="s">
        <v>206</v>
      </c>
      <c r="F36" s="56"/>
      <c r="G36" s="56"/>
      <c r="H36" s="56"/>
      <c r="I36" s="56"/>
      <c r="J36" s="56"/>
      <c r="K36" s="57"/>
      <c r="L36" s="57"/>
      <c r="M36" s="57"/>
      <c r="N36" s="58">
        <v>44444000</v>
      </c>
      <c r="O36" s="61"/>
      <c r="P36" s="60"/>
      <c r="X36" s="218"/>
    </row>
    <row r="37" spans="1:24" x14ac:dyDescent="0.15">
      <c r="A37" s="51" t="s">
        <v>207</v>
      </c>
      <c r="C37" s="55"/>
      <c r="D37" s="56"/>
      <c r="E37" s="56" t="s">
        <v>45</v>
      </c>
      <c r="F37" s="56"/>
      <c r="G37" s="56"/>
      <c r="H37" s="56"/>
      <c r="I37" s="56"/>
      <c r="J37" s="56"/>
      <c r="K37" s="57"/>
      <c r="L37" s="57"/>
      <c r="M37" s="57"/>
      <c r="N37" s="58">
        <v>149828</v>
      </c>
      <c r="O37" s="61"/>
      <c r="P37" s="60"/>
      <c r="X37" s="218"/>
    </row>
    <row r="38" spans="1:24" x14ac:dyDescent="0.15">
      <c r="A38" s="51" t="s">
        <v>208</v>
      </c>
      <c r="C38" s="55"/>
      <c r="D38" s="56" t="s">
        <v>209</v>
      </c>
      <c r="E38" s="56"/>
      <c r="F38" s="56"/>
      <c r="G38" s="56"/>
      <c r="H38" s="56"/>
      <c r="I38" s="56"/>
      <c r="J38" s="56"/>
      <c r="K38" s="62"/>
      <c r="L38" s="62"/>
      <c r="M38" s="62"/>
      <c r="N38" s="58">
        <v>55903616</v>
      </c>
      <c r="O38" s="59"/>
      <c r="P38" s="60"/>
      <c r="X38" s="218"/>
    </row>
    <row r="39" spans="1:24" x14ac:dyDescent="0.15">
      <c r="A39" s="51" t="s">
        <v>210</v>
      </c>
      <c r="C39" s="55"/>
      <c r="D39" s="56"/>
      <c r="E39" s="56" t="s">
        <v>211</v>
      </c>
      <c r="F39" s="56"/>
      <c r="G39" s="56"/>
      <c r="H39" s="56"/>
      <c r="I39" s="56"/>
      <c r="J39" s="56"/>
      <c r="K39" s="62"/>
      <c r="L39" s="62"/>
      <c r="M39" s="62"/>
      <c r="N39" s="58">
        <v>55003366</v>
      </c>
      <c r="O39" s="61"/>
      <c r="P39" s="60"/>
      <c r="X39" s="218"/>
    </row>
    <row r="40" spans="1:24" ht="14.25" thickBot="1" x14ac:dyDescent="0.2">
      <c r="A40" s="51" t="s">
        <v>212</v>
      </c>
      <c r="C40" s="55"/>
      <c r="D40" s="56"/>
      <c r="E40" s="56" t="s">
        <v>45</v>
      </c>
      <c r="F40" s="56"/>
      <c r="G40" s="56"/>
      <c r="H40" s="56"/>
      <c r="I40" s="56"/>
      <c r="J40" s="56"/>
      <c r="K40" s="62"/>
      <c r="L40" s="62"/>
      <c r="M40" s="62"/>
      <c r="N40" s="58">
        <v>900250</v>
      </c>
      <c r="O40" s="61"/>
      <c r="P40" s="60"/>
      <c r="X40" s="218"/>
    </row>
    <row r="41" spans="1:24" ht="14.25" thickBot="1" x14ac:dyDescent="0.2">
      <c r="A41" s="51" t="s">
        <v>195</v>
      </c>
      <c r="C41" s="68" t="s">
        <v>196</v>
      </c>
      <c r="D41" s="69"/>
      <c r="E41" s="69"/>
      <c r="F41" s="69"/>
      <c r="G41" s="69"/>
      <c r="H41" s="69"/>
      <c r="I41" s="69"/>
      <c r="J41" s="69"/>
      <c r="K41" s="70"/>
      <c r="L41" s="70"/>
      <c r="M41" s="70"/>
      <c r="N41" s="71">
        <v>-25198241854</v>
      </c>
      <c r="O41" s="72"/>
      <c r="P41" s="60"/>
      <c r="X41" s="218"/>
    </row>
    <row r="42" spans="1:24" s="74" customFormat="1" ht="3.75" customHeight="1" x14ac:dyDescent="0.15">
      <c r="A42" s="73"/>
      <c r="C42" s="75"/>
      <c r="D42" s="75"/>
      <c r="E42" s="76"/>
      <c r="F42" s="76"/>
      <c r="G42" s="76"/>
      <c r="H42" s="76"/>
      <c r="I42" s="76"/>
      <c r="J42" s="77"/>
      <c r="K42" s="77"/>
      <c r="L42" s="77"/>
    </row>
    <row r="43" spans="1:24" s="74" customFormat="1" ht="15.6" customHeight="1" x14ac:dyDescent="0.15">
      <c r="A43" s="73"/>
      <c r="C43" s="78"/>
      <c r="D43" s="78"/>
      <c r="E43" s="79"/>
      <c r="F43" s="79"/>
      <c r="G43" s="79"/>
      <c r="H43" s="79"/>
      <c r="I43" s="79"/>
      <c r="J43" s="80"/>
      <c r="K43" s="80"/>
      <c r="L43" s="80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AH16" sqref="AH16"/>
    </sheetView>
  </sheetViews>
  <sheetFormatPr defaultRowHeight="12.75" x14ac:dyDescent="0.15"/>
  <cols>
    <col min="1" max="1" width="0" style="82" hidden="1" customWidth="1"/>
    <col min="2" max="2" width="1.125" style="84" customWidth="1"/>
    <col min="3" max="3" width="1.625" style="84" customWidth="1"/>
    <col min="4" max="9" width="2" style="84" customWidth="1"/>
    <col min="10" max="10" width="15.375" style="84" customWidth="1"/>
    <col min="11" max="11" width="21.625" style="84" bestFit="1" customWidth="1"/>
    <col min="12" max="12" width="3" style="84" bestFit="1" customWidth="1"/>
    <col min="13" max="13" width="21.625" style="84" bestFit="1" customWidth="1"/>
    <col min="14" max="14" width="3" style="84" bestFit="1" customWidth="1"/>
    <col min="15" max="15" width="21.625" style="84" bestFit="1" customWidth="1"/>
    <col min="16" max="16" width="3" style="84" bestFit="1" customWidth="1"/>
    <col min="17" max="17" width="21.625" style="84" hidden="1" customWidth="1"/>
    <col min="18" max="18" width="3" style="84" hidden="1" customWidth="1"/>
    <col min="19" max="19" width="1" style="84" customWidth="1"/>
    <col min="20" max="20" width="9" style="84"/>
    <col min="21" max="24" width="0" style="84" hidden="1" customWidth="1"/>
    <col min="25" max="16384" width="9" style="84"/>
  </cols>
  <sheetData>
    <row r="2" spans="1:24" ht="24" x14ac:dyDescent="0.25">
      <c r="B2" s="83"/>
      <c r="C2" s="279" t="s">
        <v>356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24" ht="17.25" x14ac:dyDescent="0.2">
      <c r="B3" s="85"/>
      <c r="C3" s="280" t="s">
        <v>357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24" ht="17.25" x14ac:dyDescent="0.2">
      <c r="B4" s="85"/>
      <c r="C4" s="280" t="s">
        <v>358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</row>
    <row r="5" spans="1:24" ht="15.75" customHeight="1" thickBot="1" x14ac:dyDescent="0.2">
      <c r="B5" s="86"/>
      <c r="C5" s="87"/>
      <c r="D5" s="87"/>
      <c r="E5" s="87"/>
      <c r="F5" s="87"/>
      <c r="G5" s="87"/>
      <c r="H5" s="87"/>
      <c r="I5" s="87"/>
      <c r="J5" s="88"/>
      <c r="K5" s="87"/>
      <c r="L5" s="88"/>
      <c r="M5" s="87"/>
      <c r="N5" s="87"/>
      <c r="O5" s="87"/>
      <c r="P5" s="219" t="s">
        <v>0</v>
      </c>
      <c r="Q5" s="87"/>
      <c r="R5" s="88"/>
    </row>
    <row r="6" spans="1:24" ht="12.75" customHeight="1" x14ac:dyDescent="0.15">
      <c r="B6" s="89"/>
      <c r="C6" s="281" t="s">
        <v>1</v>
      </c>
      <c r="D6" s="282"/>
      <c r="E6" s="282"/>
      <c r="F6" s="282"/>
      <c r="G6" s="282"/>
      <c r="H6" s="282"/>
      <c r="I6" s="282"/>
      <c r="J6" s="283"/>
      <c r="K6" s="287" t="s">
        <v>344</v>
      </c>
      <c r="L6" s="282"/>
      <c r="M6" s="90"/>
      <c r="N6" s="90"/>
      <c r="O6" s="90"/>
      <c r="P6" s="91"/>
      <c r="Q6" s="90"/>
      <c r="R6" s="91"/>
    </row>
    <row r="7" spans="1:24" ht="29.25" customHeight="1" thickBot="1" x14ac:dyDescent="0.2">
      <c r="A7" s="82" t="s">
        <v>331</v>
      </c>
      <c r="B7" s="89"/>
      <c r="C7" s="284"/>
      <c r="D7" s="285"/>
      <c r="E7" s="285"/>
      <c r="F7" s="285"/>
      <c r="G7" s="285"/>
      <c r="H7" s="285"/>
      <c r="I7" s="285"/>
      <c r="J7" s="286"/>
      <c r="K7" s="288"/>
      <c r="L7" s="285"/>
      <c r="M7" s="289" t="s">
        <v>345</v>
      </c>
      <c r="N7" s="290"/>
      <c r="O7" s="289" t="s">
        <v>346</v>
      </c>
      <c r="P7" s="291"/>
      <c r="Q7" s="292" t="s">
        <v>149</v>
      </c>
      <c r="R7" s="293"/>
    </row>
    <row r="8" spans="1:24" ht="15.95" customHeight="1" x14ac:dyDescent="0.15">
      <c r="A8" s="82" t="s">
        <v>213</v>
      </c>
      <c r="B8" s="92"/>
      <c r="C8" s="93" t="s">
        <v>214</v>
      </c>
      <c r="D8" s="94"/>
      <c r="E8" s="94"/>
      <c r="F8" s="94"/>
      <c r="G8" s="94"/>
      <c r="H8" s="94"/>
      <c r="I8" s="94"/>
      <c r="J8" s="95"/>
      <c r="K8" s="96">
        <v>36390481195</v>
      </c>
      <c r="L8" s="97"/>
      <c r="M8" s="96">
        <v>61384274583</v>
      </c>
      <c r="N8" s="98"/>
      <c r="O8" s="96">
        <v>-24993793388</v>
      </c>
      <c r="P8" s="100"/>
      <c r="Q8" s="99" t="s">
        <v>12</v>
      </c>
      <c r="R8" s="100"/>
      <c r="U8" s="222" t="str">
        <f t="shared" ref="U8:U13" si="0">IF(COUNTIF(V8:X8,"-")=COUNTA(V8:X8),"-",SUM(V8:X8))</f>
        <v>-</v>
      </c>
      <c r="V8" s="222" t="s">
        <v>12</v>
      </c>
      <c r="W8" s="222" t="s">
        <v>12</v>
      </c>
      <c r="X8" s="222" t="s">
        <v>12</v>
      </c>
    </row>
    <row r="9" spans="1:24" ht="15.95" customHeight="1" x14ac:dyDescent="0.15">
      <c r="A9" s="82" t="s">
        <v>215</v>
      </c>
      <c r="B9" s="92"/>
      <c r="C9" s="24"/>
      <c r="D9" s="19" t="s">
        <v>216</v>
      </c>
      <c r="E9" s="19"/>
      <c r="F9" s="19"/>
      <c r="G9" s="19"/>
      <c r="H9" s="19"/>
      <c r="I9" s="19"/>
      <c r="J9" s="101"/>
      <c r="K9" s="102">
        <v>-25198241854</v>
      </c>
      <c r="L9" s="103"/>
      <c r="M9" s="270"/>
      <c r="N9" s="271"/>
      <c r="O9" s="102">
        <v>-25198241854</v>
      </c>
      <c r="P9" s="108"/>
      <c r="Q9" s="105" t="s">
        <v>12</v>
      </c>
      <c r="R9" s="106"/>
      <c r="U9" s="222" t="str">
        <f t="shared" si="0"/>
        <v>-</v>
      </c>
      <c r="V9" s="222" t="s">
        <v>12</v>
      </c>
      <c r="W9" s="222" t="s">
        <v>12</v>
      </c>
      <c r="X9" s="222" t="s">
        <v>12</v>
      </c>
    </row>
    <row r="10" spans="1:24" ht="15.95" customHeight="1" x14ac:dyDescent="0.15">
      <c r="A10" s="82" t="s">
        <v>217</v>
      </c>
      <c r="B10" s="89"/>
      <c r="C10" s="107"/>
      <c r="D10" s="101" t="s">
        <v>218</v>
      </c>
      <c r="E10" s="101"/>
      <c r="F10" s="101"/>
      <c r="G10" s="101"/>
      <c r="H10" s="101"/>
      <c r="I10" s="101"/>
      <c r="J10" s="101"/>
      <c r="K10" s="102">
        <v>24496800562</v>
      </c>
      <c r="L10" s="103"/>
      <c r="M10" s="267"/>
      <c r="N10" s="272"/>
      <c r="O10" s="102">
        <v>24496800562</v>
      </c>
      <c r="P10" s="108"/>
      <c r="Q10" s="105" t="str">
        <f>IF(COUNTIF(Q11:Q12,"-")=COUNTA(Q11:Q12),"-",SUM(Q11:Q12))</f>
        <v>-</v>
      </c>
      <c r="R10" s="108"/>
      <c r="U10" s="222" t="str">
        <f t="shared" si="0"/>
        <v>-</v>
      </c>
      <c r="V10" s="222" t="s">
        <v>12</v>
      </c>
      <c r="W10" s="222" t="str">
        <f>IF(COUNTIF(W11:W12,"-")=COUNTA(W11:W12),"-",SUM(W11:W12))</f>
        <v>-</v>
      </c>
      <c r="X10" s="222" t="s">
        <v>12</v>
      </c>
    </row>
    <row r="11" spans="1:24" ht="15.95" customHeight="1" x14ac:dyDescent="0.15">
      <c r="A11" s="82" t="s">
        <v>219</v>
      </c>
      <c r="B11" s="89"/>
      <c r="C11" s="109"/>
      <c r="D11" s="101"/>
      <c r="E11" s="110" t="s">
        <v>220</v>
      </c>
      <c r="F11" s="110"/>
      <c r="G11" s="110"/>
      <c r="H11" s="110"/>
      <c r="I11" s="110"/>
      <c r="J11" s="101"/>
      <c r="K11" s="102">
        <v>15248814313</v>
      </c>
      <c r="L11" s="103"/>
      <c r="M11" s="267"/>
      <c r="N11" s="272"/>
      <c r="O11" s="102">
        <v>15248814313</v>
      </c>
      <c r="P11" s="108"/>
      <c r="Q11" s="105" t="s">
        <v>12</v>
      </c>
      <c r="R11" s="108"/>
      <c r="U11" s="222" t="str">
        <f t="shared" si="0"/>
        <v>-</v>
      </c>
      <c r="V11" s="222" t="s">
        <v>12</v>
      </c>
      <c r="W11" s="222" t="s">
        <v>12</v>
      </c>
      <c r="X11" s="222" t="s">
        <v>12</v>
      </c>
    </row>
    <row r="12" spans="1:24" ht="15.95" customHeight="1" x14ac:dyDescent="0.15">
      <c r="A12" s="82" t="s">
        <v>221</v>
      </c>
      <c r="B12" s="89"/>
      <c r="C12" s="111"/>
      <c r="D12" s="112"/>
      <c r="E12" s="112" t="s">
        <v>222</v>
      </c>
      <c r="F12" s="112"/>
      <c r="G12" s="112"/>
      <c r="H12" s="112"/>
      <c r="I12" s="112"/>
      <c r="J12" s="113"/>
      <c r="K12" s="114">
        <v>9247986249</v>
      </c>
      <c r="L12" s="115"/>
      <c r="M12" s="273"/>
      <c r="N12" s="274"/>
      <c r="O12" s="114">
        <v>9247986249</v>
      </c>
      <c r="P12" s="118"/>
      <c r="Q12" s="117" t="s">
        <v>12</v>
      </c>
      <c r="R12" s="118"/>
      <c r="U12" s="222" t="str">
        <f t="shared" si="0"/>
        <v>-</v>
      </c>
      <c r="V12" s="222" t="s">
        <v>12</v>
      </c>
      <c r="W12" s="222" t="s">
        <v>12</v>
      </c>
      <c r="X12" s="222" t="s">
        <v>12</v>
      </c>
    </row>
    <row r="13" spans="1:24" ht="15.95" customHeight="1" x14ac:dyDescent="0.15">
      <c r="A13" s="82" t="s">
        <v>223</v>
      </c>
      <c r="B13" s="89"/>
      <c r="C13" s="119"/>
      <c r="D13" s="120" t="s">
        <v>224</v>
      </c>
      <c r="E13" s="121"/>
      <c r="F13" s="120"/>
      <c r="G13" s="120"/>
      <c r="H13" s="120"/>
      <c r="I13" s="120"/>
      <c r="J13" s="122"/>
      <c r="K13" s="123">
        <v>-701441292</v>
      </c>
      <c r="L13" s="124"/>
      <c r="M13" s="275"/>
      <c r="N13" s="276"/>
      <c r="O13" s="123">
        <v>-701441292</v>
      </c>
      <c r="P13" s="126"/>
      <c r="Q13" s="125" t="str">
        <f>IF(COUNTIF(Q9:Q10,"-")=COUNTA(Q9:Q10),"-",SUM(Q9:Q10))</f>
        <v>-</v>
      </c>
      <c r="R13" s="126"/>
      <c r="U13" s="222" t="str">
        <f t="shared" si="0"/>
        <v>-</v>
      </c>
      <c r="V13" s="222" t="s">
        <v>12</v>
      </c>
      <c r="W13" s="222" t="str">
        <f>IF(COUNTIF(W9:W10,"-")=COUNTA(W9:W10),"-",SUM(W9:W10))</f>
        <v>-</v>
      </c>
      <c r="X13" s="222" t="s">
        <v>12</v>
      </c>
    </row>
    <row r="14" spans="1:24" ht="15.95" customHeight="1" x14ac:dyDescent="0.15">
      <c r="A14" s="82" t="s">
        <v>225</v>
      </c>
      <c r="B14" s="89"/>
      <c r="C14" s="24"/>
      <c r="D14" s="127" t="s">
        <v>347</v>
      </c>
      <c r="E14" s="127"/>
      <c r="F14" s="127"/>
      <c r="G14" s="110"/>
      <c r="H14" s="110"/>
      <c r="I14" s="110"/>
      <c r="J14" s="101"/>
      <c r="K14" s="263"/>
      <c r="L14" s="264"/>
      <c r="M14" s="102">
        <v>-993749743</v>
      </c>
      <c r="N14" s="104"/>
      <c r="O14" s="102">
        <v>993749743</v>
      </c>
      <c r="P14" s="108"/>
      <c r="Q14" s="277"/>
      <c r="R14" s="278"/>
      <c r="U14" s="222" t="s">
        <v>12</v>
      </c>
      <c r="V14" s="222" t="str">
        <f>IF(COUNTA(V15:V18)=COUNTIF(V15:V18,"-"),"-",SUM(V15,V17,V16,V18))</f>
        <v>-</v>
      </c>
      <c r="W14" s="222" t="str">
        <f>IF(COUNTA(W15:W18)=COUNTIF(W15:W18,"-"),"-",SUM(W15,W17,W16,W18))</f>
        <v>-</v>
      </c>
      <c r="X14" s="222" t="s">
        <v>12</v>
      </c>
    </row>
    <row r="15" spans="1:24" ht="15.95" customHeight="1" x14ac:dyDescent="0.15">
      <c r="A15" s="82" t="s">
        <v>226</v>
      </c>
      <c r="B15" s="89"/>
      <c r="C15" s="24"/>
      <c r="D15" s="127"/>
      <c r="E15" s="127" t="s">
        <v>227</v>
      </c>
      <c r="F15" s="110"/>
      <c r="G15" s="110"/>
      <c r="H15" s="110"/>
      <c r="I15" s="110"/>
      <c r="J15" s="101"/>
      <c r="K15" s="263"/>
      <c r="L15" s="264"/>
      <c r="M15" s="102">
        <v>1146721065</v>
      </c>
      <c r="N15" s="104"/>
      <c r="O15" s="102">
        <v>-1146721065</v>
      </c>
      <c r="P15" s="108"/>
      <c r="Q15" s="265"/>
      <c r="R15" s="266"/>
      <c r="U15" s="222" t="s">
        <v>12</v>
      </c>
      <c r="V15" s="222" t="s">
        <v>12</v>
      </c>
      <c r="W15" s="222" t="s">
        <v>12</v>
      </c>
      <c r="X15" s="222" t="s">
        <v>12</v>
      </c>
    </row>
    <row r="16" spans="1:24" ht="15.95" customHeight="1" x14ac:dyDescent="0.15">
      <c r="A16" s="82" t="s">
        <v>228</v>
      </c>
      <c r="B16" s="89"/>
      <c r="C16" s="24"/>
      <c r="D16" s="127"/>
      <c r="E16" s="127" t="s">
        <v>229</v>
      </c>
      <c r="F16" s="127"/>
      <c r="G16" s="110"/>
      <c r="H16" s="110"/>
      <c r="I16" s="110"/>
      <c r="J16" s="101"/>
      <c r="K16" s="263"/>
      <c r="L16" s="264"/>
      <c r="M16" s="102">
        <v>-2351107831</v>
      </c>
      <c r="N16" s="104"/>
      <c r="O16" s="102">
        <v>2351107831</v>
      </c>
      <c r="P16" s="108"/>
      <c r="Q16" s="265"/>
      <c r="R16" s="266"/>
      <c r="U16" s="222" t="s">
        <v>12</v>
      </c>
      <c r="V16" s="222" t="s">
        <v>12</v>
      </c>
      <c r="W16" s="222" t="s">
        <v>12</v>
      </c>
      <c r="X16" s="222" t="s">
        <v>12</v>
      </c>
    </row>
    <row r="17" spans="1:24" ht="15.95" customHeight="1" x14ac:dyDescent="0.15">
      <c r="A17" s="82" t="s">
        <v>230</v>
      </c>
      <c r="B17" s="89"/>
      <c r="C17" s="24"/>
      <c r="D17" s="127"/>
      <c r="E17" s="127" t="s">
        <v>231</v>
      </c>
      <c r="F17" s="127"/>
      <c r="G17" s="110"/>
      <c r="H17" s="110"/>
      <c r="I17" s="110"/>
      <c r="J17" s="101"/>
      <c r="K17" s="263"/>
      <c r="L17" s="264"/>
      <c r="M17" s="102">
        <v>1027521408</v>
      </c>
      <c r="N17" s="104"/>
      <c r="O17" s="102">
        <v>-1027521408</v>
      </c>
      <c r="P17" s="108"/>
      <c r="Q17" s="265"/>
      <c r="R17" s="266"/>
      <c r="U17" s="222" t="s">
        <v>12</v>
      </c>
      <c r="V17" s="222" t="s">
        <v>12</v>
      </c>
      <c r="W17" s="222" t="s">
        <v>12</v>
      </c>
      <c r="X17" s="222" t="s">
        <v>12</v>
      </c>
    </row>
    <row r="18" spans="1:24" ht="15.95" customHeight="1" x14ac:dyDescent="0.15">
      <c r="A18" s="82" t="s">
        <v>232</v>
      </c>
      <c r="B18" s="89"/>
      <c r="C18" s="24"/>
      <c r="D18" s="127"/>
      <c r="E18" s="127" t="s">
        <v>233</v>
      </c>
      <c r="F18" s="127"/>
      <c r="G18" s="110"/>
      <c r="H18" s="20"/>
      <c r="I18" s="110"/>
      <c r="J18" s="101"/>
      <c r="K18" s="263"/>
      <c r="L18" s="264"/>
      <c r="M18" s="102">
        <v>-816884385</v>
      </c>
      <c r="N18" s="104"/>
      <c r="O18" s="102">
        <v>816884385</v>
      </c>
      <c r="P18" s="108"/>
      <c r="Q18" s="265"/>
      <c r="R18" s="266"/>
      <c r="U18" s="222" t="s">
        <v>12</v>
      </c>
      <c r="V18" s="222" t="s">
        <v>12</v>
      </c>
      <c r="W18" s="222" t="s">
        <v>12</v>
      </c>
      <c r="X18" s="222" t="s">
        <v>12</v>
      </c>
    </row>
    <row r="19" spans="1:24" ht="15.95" customHeight="1" x14ac:dyDescent="0.15">
      <c r="A19" s="82" t="s">
        <v>234</v>
      </c>
      <c r="B19" s="89"/>
      <c r="C19" s="24"/>
      <c r="D19" s="127" t="s">
        <v>235</v>
      </c>
      <c r="E19" s="110"/>
      <c r="F19" s="110"/>
      <c r="G19" s="110"/>
      <c r="H19" s="110"/>
      <c r="I19" s="110"/>
      <c r="J19" s="101"/>
      <c r="K19" s="102">
        <v>0</v>
      </c>
      <c r="L19" s="103"/>
      <c r="M19" s="102">
        <v>0</v>
      </c>
      <c r="N19" s="104"/>
      <c r="O19" s="267"/>
      <c r="P19" s="268"/>
      <c r="Q19" s="269"/>
      <c r="R19" s="268"/>
      <c r="U19" s="222" t="str">
        <f>IF(COUNTIF(V19:X19,"-")=COUNTA(V19:X19),"-",SUM(V19:X19))</f>
        <v>-</v>
      </c>
      <c r="V19" s="222" t="s">
        <v>12</v>
      </c>
      <c r="W19" s="222" t="s">
        <v>12</v>
      </c>
      <c r="X19" s="222" t="s">
        <v>12</v>
      </c>
    </row>
    <row r="20" spans="1:24" ht="15.95" customHeight="1" x14ac:dyDescent="0.15">
      <c r="A20" s="82" t="s">
        <v>236</v>
      </c>
      <c r="B20" s="89"/>
      <c r="C20" s="24"/>
      <c r="D20" s="127" t="s">
        <v>237</v>
      </c>
      <c r="E20" s="127"/>
      <c r="F20" s="110"/>
      <c r="G20" s="110"/>
      <c r="H20" s="110"/>
      <c r="I20" s="110"/>
      <c r="J20" s="101"/>
      <c r="K20" s="102">
        <v>3742843</v>
      </c>
      <c r="L20" s="103"/>
      <c r="M20" s="102">
        <v>3742843</v>
      </c>
      <c r="N20" s="104"/>
      <c r="O20" s="267"/>
      <c r="P20" s="268"/>
      <c r="Q20" s="269"/>
      <c r="R20" s="268"/>
      <c r="U20" s="222" t="str">
        <f>IF(COUNTIF(V20:X20,"-")=COUNTA(V20:X20),"-",SUM(V20:X20))</f>
        <v>-</v>
      </c>
      <c r="V20" s="222" t="s">
        <v>12</v>
      </c>
      <c r="W20" s="222" t="s">
        <v>12</v>
      </c>
      <c r="X20" s="222" t="s">
        <v>12</v>
      </c>
    </row>
    <row r="21" spans="1:24" ht="15.95" customHeight="1" x14ac:dyDescent="0.15">
      <c r="A21" s="82" t="s">
        <v>239</v>
      </c>
      <c r="B21" s="89"/>
      <c r="C21" s="111"/>
      <c r="D21" s="112" t="s">
        <v>45</v>
      </c>
      <c r="E21" s="112"/>
      <c r="F21" s="112"/>
      <c r="G21" s="128"/>
      <c r="H21" s="128"/>
      <c r="I21" s="128"/>
      <c r="J21" s="113"/>
      <c r="K21" s="114">
        <v>16302800</v>
      </c>
      <c r="L21" s="115"/>
      <c r="M21" s="114">
        <v>11956000</v>
      </c>
      <c r="N21" s="116"/>
      <c r="O21" s="114">
        <v>4346800</v>
      </c>
      <c r="P21" s="118"/>
      <c r="Q21" s="261"/>
      <c r="R21" s="262"/>
      <c r="S21" s="129"/>
      <c r="U21" s="222" t="str">
        <f>IF(COUNTIF(V21:X21,"-")=COUNTA(V21:X21),"-",SUM(V21:X21))</f>
        <v>-</v>
      </c>
      <c r="V21" s="222" t="s">
        <v>12</v>
      </c>
      <c r="W21" s="222" t="s">
        <v>12</v>
      </c>
      <c r="X21" s="222" t="s">
        <v>12</v>
      </c>
    </row>
    <row r="22" spans="1:24" ht="15.95" customHeight="1" thickBot="1" x14ac:dyDescent="0.2">
      <c r="A22" s="82" t="s">
        <v>240</v>
      </c>
      <c r="B22" s="89"/>
      <c r="C22" s="130"/>
      <c r="D22" s="131" t="s">
        <v>241</v>
      </c>
      <c r="E22" s="131"/>
      <c r="F22" s="132"/>
      <c r="G22" s="132"/>
      <c r="H22" s="133"/>
      <c r="I22" s="132"/>
      <c r="J22" s="134"/>
      <c r="K22" s="135">
        <v>-681395649</v>
      </c>
      <c r="L22" s="136"/>
      <c r="M22" s="135">
        <v>-978050900</v>
      </c>
      <c r="N22" s="137"/>
      <c r="O22" s="135">
        <v>296655251</v>
      </c>
      <c r="P22" s="220"/>
      <c r="Q22" s="138" t="e">
        <f>IF(AND(Q13="-",COUNTIF(#REF!,"-")=COUNTA(#REF!)),"-",SUM(Q13,#REF!))</f>
        <v>#REF!</v>
      </c>
      <c r="R22" s="139"/>
      <c r="S22" s="129"/>
      <c r="U22" s="222" t="str">
        <f>IF(COUNTIF(V22:X22,"-")=COUNTA(V22:X22),"-",SUM(V22:X22))</f>
        <v>-</v>
      </c>
      <c r="V22" s="222" t="str">
        <f>IF(AND(V14="-",COUNTIF(V19:V20,"-")=COUNTA(V19:V20),V21="-"),"-",SUM(V14,V19:V20,V21))</f>
        <v>-</v>
      </c>
      <c r="W22" s="222" t="str">
        <f>IF(AND(W13="-",W14="-",COUNTIF(W19:W20,"-")=COUNTA(W19:W20),W21="-"),"-",SUM(W13,W14,W19:W20,W21))</f>
        <v>-</v>
      </c>
      <c r="X22" s="222" t="s">
        <v>12</v>
      </c>
    </row>
    <row r="23" spans="1:24" ht="15.95" customHeight="1" thickBot="1" x14ac:dyDescent="0.2">
      <c r="A23" s="82" t="s">
        <v>242</v>
      </c>
      <c r="B23" s="89"/>
      <c r="C23" s="140" t="s">
        <v>243</v>
      </c>
      <c r="D23" s="141"/>
      <c r="E23" s="141"/>
      <c r="F23" s="141"/>
      <c r="G23" s="142"/>
      <c r="H23" s="142"/>
      <c r="I23" s="142"/>
      <c r="J23" s="143"/>
      <c r="K23" s="144">
        <v>35709085546</v>
      </c>
      <c r="L23" s="145"/>
      <c r="M23" s="144">
        <v>60406223683</v>
      </c>
      <c r="N23" s="146"/>
      <c r="O23" s="144">
        <v>-24697138137</v>
      </c>
      <c r="P23" s="221"/>
      <c r="Q23" s="147" t="e">
        <f>IF(AND(Q8="-",Q22="-"),"-",SUM(Q8,Q22))</f>
        <v>#REF!</v>
      </c>
      <c r="R23" s="148"/>
      <c r="S23" s="129"/>
      <c r="U23" s="222" t="str">
        <f>IF(COUNTIF(V23:X23,"-")=COUNTA(V23:X23),"-",SUM(V23:X23))</f>
        <v>-</v>
      </c>
      <c r="V23" s="222" t="s">
        <v>12</v>
      </c>
      <c r="W23" s="222" t="s">
        <v>12</v>
      </c>
      <c r="X23" s="222" t="s">
        <v>12</v>
      </c>
    </row>
    <row r="24" spans="1:24" ht="6.75" customHeight="1" x14ac:dyDescent="0.15">
      <c r="B24" s="89"/>
      <c r="C24" s="149"/>
      <c r="D24" s="150"/>
      <c r="E24" s="150"/>
      <c r="F24" s="150"/>
      <c r="G24" s="150"/>
      <c r="H24" s="150"/>
      <c r="I24" s="150"/>
      <c r="J24" s="150"/>
      <c r="K24" s="89"/>
      <c r="L24" s="89"/>
      <c r="M24" s="89"/>
      <c r="N24" s="89"/>
      <c r="O24" s="89"/>
      <c r="P24" s="89"/>
      <c r="Q24" s="89"/>
      <c r="R24" s="19"/>
      <c r="S24" s="129"/>
    </row>
    <row r="25" spans="1:24" ht="15.6" customHeight="1" x14ac:dyDescent="0.15">
      <c r="B25" s="89"/>
      <c r="C25" s="151"/>
      <c r="D25" s="152"/>
      <c r="F25" s="153"/>
      <c r="G25" s="154"/>
      <c r="H25" s="153"/>
      <c r="I25" s="153"/>
      <c r="J25" s="151"/>
      <c r="K25" s="89"/>
      <c r="L25" s="89"/>
      <c r="M25" s="89"/>
      <c r="N25" s="89"/>
      <c r="O25" s="89"/>
      <c r="P25" s="89"/>
      <c r="Q25" s="89"/>
      <c r="R25" s="19"/>
      <c r="S25" s="129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2"/>
  <sheetViews>
    <sheetView topLeftCell="B1" zoomScale="85" zoomScaleNormal="85" workbookViewId="0">
      <selection activeCell="AH16" sqref="AH16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0" customWidth="1"/>
    <col min="16" max="16" width="9" style="6"/>
    <col min="17" max="17" width="0" style="6" hidden="1" customWidth="1"/>
    <col min="18" max="16384" width="9" style="6"/>
  </cols>
  <sheetData>
    <row r="1" spans="1:24" s="50" customFormat="1" x14ac:dyDescent="0.15">
      <c r="A1" s="1"/>
      <c r="B1" s="155"/>
      <c r="C1" s="155"/>
      <c r="D1" s="49"/>
      <c r="E1" s="49"/>
      <c r="F1" s="49"/>
      <c r="G1" s="49"/>
      <c r="H1" s="49"/>
      <c r="I1" s="3"/>
      <c r="J1" s="3"/>
      <c r="K1" s="3"/>
      <c r="L1" s="3"/>
      <c r="M1" s="3"/>
      <c r="N1" s="3"/>
    </row>
    <row r="2" spans="1:24" s="50" customFormat="1" ht="24" x14ac:dyDescent="0.15">
      <c r="A2" s="1"/>
      <c r="B2" s="156"/>
      <c r="C2" s="303" t="s">
        <v>359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24" s="50" customFormat="1" ht="14.25" x14ac:dyDescent="0.15">
      <c r="A3" s="157"/>
      <c r="B3" s="158"/>
      <c r="C3" s="304" t="s">
        <v>354</v>
      </c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1:24" s="50" customFormat="1" ht="14.25" x14ac:dyDescent="0.15">
      <c r="A4" s="157"/>
      <c r="B4" s="158"/>
      <c r="C4" s="304" t="s">
        <v>355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1:24" s="50" customFormat="1" ht="14.25" thickBot="1" x14ac:dyDescent="0.2">
      <c r="A5" s="157"/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60" t="s">
        <v>0</v>
      </c>
    </row>
    <row r="6" spans="1:24" s="50" customFormat="1" x14ac:dyDescent="0.15">
      <c r="A6" s="157"/>
      <c r="B6" s="158"/>
      <c r="C6" s="305" t="s">
        <v>1</v>
      </c>
      <c r="D6" s="306"/>
      <c r="E6" s="306"/>
      <c r="F6" s="306"/>
      <c r="G6" s="306"/>
      <c r="H6" s="306"/>
      <c r="I6" s="306"/>
      <c r="J6" s="307"/>
      <c r="K6" s="307"/>
      <c r="L6" s="308"/>
      <c r="M6" s="312" t="s">
        <v>333</v>
      </c>
      <c r="N6" s="313"/>
    </row>
    <row r="7" spans="1:24" s="50" customFormat="1" ht="14.25" thickBot="1" x14ac:dyDescent="0.2">
      <c r="A7" s="157" t="s">
        <v>331</v>
      </c>
      <c r="B7" s="158"/>
      <c r="C7" s="309"/>
      <c r="D7" s="310"/>
      <c r="E7" s="310"/>
      <c r="F7" s="310"/>
      <c r="G7" s="310"/>
      <c r="H7" s="310"/>
      <c r="I7" s="310"/>
      <c r="J7" s="310"/>
      <c r="K7" s="310"/>
      <c r="L7" s="311"/>
      <c r="M7" s="314"/>
      <c r="N7" s="315"/>
    </row>
    <row r="8" spans="1:24" s="50" customFormat="1" x14ac:dyDescent="0.15">
      <c r="A8" s="161"/>
      <c r="B8" s="162"/>
      <c r="C8" s="163" t="s">
        <v>348</v>
      </c>
      <c r="D8" s="164"/>
      <c r="E8" s="164"/>
      <c r="F8" s="165"/>
      <c r="G8" s="165"/>
      <c r="H8" s="166"/>
      <c r="I8" s="165"/>
      <c r="J8" s="166"/>
      <c r="K8" s="166"/>
      <c r="L8" s="167"/>
      <c r="M8" s="168"/>
      <c r="N8" s="169"/>
      <c r="X8" s="223"/>
    </row>
    <row r="9" spans="1:24" s="50" customFormat="1" x14ac:dyDescent="0.15">
      <c r="A9" s="1" t="s">
        <v>246</v>
      </c>
      <c r="B9" s="3"/>
      <c r="C9" s="170"/>
      <c r="D9" s="171" t="s">
        <v>247</v>
      </c>
      <c r="E9" s="171"/>
      <c r="F9" s="172"/>
      <c r="G9" s="172"/>
      <c r="H9" s="159"/>
      <c r="I9" s="172"/>
      <c r="J9" s="159"/>
      <c r="K9" s="159"/>
      <c r="L9" s="173"/>
      <c r="M9" s="174">
        <v>24745691035</v>
      </c>
      <c r="N9" s="175"/>
      <c r="X9" s="223"/>
    </row>
    <row r="10" spans="1:24" s="50" customFormat="1" x14ac:dyDescent="0.15">
      <c r="A10" s="1" t="s">
        <v>248</v>
      </c>
      <c r="B10" s="3"/>
      <c r="C10" s="170"/>
      <c r="D10" s="171"/>
      <c r="E10" s="171" t="s">
        <v>249</v>
      </c>
      <c r="F10" s="172"/>
      <c r="G10" s="172"/>
      <c r="H10" s="172"/>
      <c r="I10" s="172"/>
      <c r="J10" s="159"/>
      <c r="K10" s="159"/>
      <c r="L10" s="173"/>
      <c r="M10" s="174">
        <v>7708868434</v>
      </c>
      <c r="N10" s="175"/>
      <c r="X10" s="223"/>
    </row>
    <row r="11" spans="1:24" s="50" customFormat="1" x14ac:dyDescent="0.15">
      <c r="A11" s="1" t="s">
        <v>250</v>
      </c>
      <c r="B11" s="3"/>
      <c r="C11" s="170"/>
      <c r="D11" s="171"/>
      <c r="E11" s="171"/>
      <c r="F11" s="172" t="s">
        <v>251</v>
      </c>
      <c r="G11" s="172"/>
      <c r="H11" s="172"/>
      <c r="I11" s="172"/>
      <c r="J11" s="159"/>
      <c r="K11" s="159"/>
      <c r="L11" s="173"/>
      <c r="M11" s="174">
        <v>3089588141</v>
      </c>
      <c r="N11" s="175"/>
      <c r="X11" s="223"/>
    </row>
    <row r="12" spans="1:24" s="50" customFormat="1" x14ac:dyDescent="0.15">
      <c r="A12" s="1" t="s">
        <v>252</v>
      </c>
      <c r="B12" s="3"/>
      <c r="C12" s="170"/>
      <c r="D12" s="171"/>
      <c r="E12" s="171"/>
      <c r="F12" s="172" t="s">
        <v>253</v>
      </c>
      <c r="G12" s="172"/>
      <c r="H12" s="172"/>
      <c r="I12" s="172"/>
      <c r="J12" s="159"/>
      <c r="K12" s="159"/>
      <c r="L12" s="173"/>
      <c r="M12" s="174">
        <v>4177771267</v>
      </c>
      <c r="N12" s="175"/>
      <c r="X12" s="223"/>
    </row>
    <row r="13" spans="1:24" s="50" customFormat="1" x14ac:dyDescent="0.15">
      <c r="A13" s="1" t="s">
        <v>254</v>
      </c>
      <c r="B13" s="3"/>
      <c r="C13" s="176"/>
      <c r="D13" s="159"/>
      <c r="E13" s="159"/>
      <c r="F13" s="159" t="s">
        <v>255</v>
      </c>
      <c r="G13" s="159"/>
      <c r="H13" s="159"/>
      <c r="I13" s="159"/>
      <c r="J13" s="159"/>
      <c r="K13" s="159"/>
      <c r="L13" s="173"/>
      <c r="M13" s="174">
        <v>168876548</v>
      </c>
      <c r="N13" s="175"/>
      <c r="X13" s="223"/>
    </row>
    <row r="14" spans="1:24" s="50" customFormat="1" x14ac:dyDescent="0.15">
      <c r="A14" s="1" t="s">
        <v>256</v>
      </c>
      <c r="B14" s="3"/>
      <c r="C14" s="177"/>
      <c r="D14" s="178"/>
      <c r="E14" s="159"/>
      <c r="F14" s="178" t="s">
        <v>257</v>
      </c>
      <c r="G14" s="178"/>
      <c r="H14" s="178"/>
      <c r="I14" s="178"/>
      <c r="J14" s="159"/>
      <c r="K14" s="159"/>
      <c r="L14" s="173"/>
      <c r="M14" s="174">
        <v>272632478</v>
      </c>
      <c r="N14" s="175"/>
      <c r="X14" s="223"/>
    </row>
    <row r="15" spans="1:24" s="50" customFormat="1" x14ac:dyDescent="0.15">
      <c r="A15" s="1" t="s">
        <v>258</v>
      </c>
      <c r="B15" s="3"/>
      <c r="C15" s="176"/>
      <c r="D15" s="178"/>
      <c r="E15" s="159" t="s">
        <v>259</v>
      </c>
      <c r="F15" s="178"/>
      <c r="G15" s="178"/>
      <c r="H15" s="178"/>
      <c r="I15" s="178"/>
      <c r="J15" s="159"/>
      <c r="K15" s="159"/>
      <c r="L15" s="173"/>
      <c r="M15" s="174">
        <v>17036822601</v>
      </c>
      <c r="N15" s="175"/>
      <c r="X15" s="223"/>
    </row>
    <row r="16" spans="1:24" s="50" customFormat="1" x14ac:dyDescent="0.15">
      <c r="A16" s="1" t="s">
        <v>260</v>
      </c>
      <c r="B16" s="3"/>
      <c r="C16" s="176"/>
      <c r="D16" s="178"/>
      <c r="E16" s="178"/>
      <c r="F16" s="159" t="s">
        <v>261</v>
      </c>
      <c r="G16" s="178"/>
      <c r="H16" s="178"/>
      <c r="I16" s="178"/>
      <c r="J16" s="159"/>
      <c r="K16" s="159"/>
      <c r="L16" s="173"/>
      <c r="M16" s="174">
        <v>12004238937</v>
      </c>
      <c r="N16" s="175"/>
      <c r="X16" s="223"/>
    </row>
    <row r="17" spans="1:24" s="50" customFormat="1" x14ac:dyDescent="0.15">
      <c r="A17" s="1" t="s">
        <v>262</v>
      </c>
      <c r="B17" s="3"/>
      <c r="C17" s="176"/>
      <c r="D17" s="178"/>
      <c r="E17" s="178"/>
      <c r="F17" s="159" t="s">
        <v>263</v>
      </c>
      <c r="G17" s="178"/>
      <c r="H17" s="178"/>
      <c r="I17" s="178"/>
      <c r="J17" s="159"/>
      <c r="K17" s="159"/>
      <c r="L17" s="173"/>
      <c r="M17" s="174">
        <v>4029372068</v>
      </c>
      <c r="N17" s="175"/>
      <c r="X17" s="223"/>
    </row>
    <row r="18" spans="1:24" s="50" customFormat="1" x14ac:dyDescent="0.15">
      <c r="A18" s="1" t="s">
        <v>264</v>
      </c>
      <c r="B18" s="3"/>
      <c r="C18" s="176"/>
      <c r="D18" s="159"/>
      <c r="E18" s="178"/>
      <c r="F18" s="159" t="s">
        <v>265</v>
      </c>
      <c r="G18" s="178"/>
      <c r="H18" s="178"/>
      <c r="I18" s="178"/>
      <c r="J18" s="159"/>
      <c r="K18" s="159"/>
      <c r="L18" s="173"/>
      <c r="M18" s="174">
        <v>1001562000</v>
      </c>
      <c r="N18" s="179"/>
      <c r="X18" s="223"/>
    </row>
    <row r="19" spans="1:24" s="50" customFormat="1" x14ac:dyDescent="0.15">
      <c r="A19" s="1" t="s">
        <v>266</v>
      </c>
      <c r="B19" s="3"/>
      <c r="C19" s="176"/>
      <c r="D19" s="159"/>
      <c r="E19" s="180"/>
      <c r="F19" s="178" t="s">
        <v>257</v>
      </c>
      <c r="G19" s="159"/>
      <c r="H19" s="178"/>
      <c r="I19" s="178"/>
      <c r="J19" s="159"/>
      <c r="K19" s="159"/>
      <c r="L19" s="173"/>
      <c r="M19" s="174">
        <v>1649596</v>
      </c>
      <c r="N19" s="175"/>
      <c r="X19" s="223"/>
    </row>
    <row r="20" spans="1:24" s="50" customFormat="1" x14ac:dyDescent="0.15">
      <c r="A20" s="1" t="s">
        <v>267</v>
      </c>
      <c r="B20" s="3"/>
      <c r="C20" s="176"/>
      <c r="D20" s="159" t="s">
        <v>268</v>
      </c>
      <c r="E20" s="180"/>
      <c r="F20" s="178"/>
      <c r="G20" s="178"/>
      <c r="H20" s="178"/>
      <c r="I20" s="178"/>
      <c r="J20" s="159"/>
      <c r="K20" s="159"/>
      <c r="L20" s="173"/>
      <c r="M20" s="174">
        <v>26324214675</v>
      </c>
      <c r="N20" s="175"/>
      <c r="X20" s="223"/>
    </row>
    <row r="21" spans="1:24" s="50" customFormat="1" x14ac:dyDescent="0.15">
      <c r="A21" s="1" t="s">
        <v>269</v>
      </c>
      <c r="B21" s="3"/>
      <c r="C21" s="176"/>
      <c r="D21" s="159"/>
      <c r="E21" s="180" t="s">
        <v>270</v>
      </c>
      <c r="F21" s="178"/>
      <c r="G21" s="178"/>
      <c r="H21" s="178"/>
      <c r="I21" s="178"/>
      <c r="J21" s="159"/>
      <c r="K21" s="159"/>
      <c r="L21" s="173"/>
      <c r="M21" s="174">
        <v>15217396499</v>
      </c>
      <c r="N21" s="175"/>
      <c r="X21" s="223"/>
    </row>
    <row r="22" spans="1:24" s="50" customFormat="1" x14ac:dyDescent="0.15">
      <c r="A22" s="1" t="s">
        <v>271</v>
      </c>
      <c r="B22" s="3"/>
      <c r="C22" s="176"/>
      <c r="D22" s="159"/>
      <c r="E22" s="180" t="s">
        <v>272</v>
      </c>
      <c r="F22" s="178"/>
      <c r="G22" s="178"/>
      <c r="H22" s="178"/>
      <c r="I22" s="178"/>
      <c r="J22" s="159"/>
      <c r="K22" s="159"/>
      <c r="L22" s="173"/>
      <c r="M22" s="174">
        <v>9211529062</v>
      </c>
      <c r="N22" s="175"/>
      <c r="X22" s="223"/>
    </row>
    <row r="23" spans="1:24" s="50" customFormat="1" x14ac:dyDescent="0.15">
      <c r="A23" s="1" t="s">
        <v>273</v>
      </c>
      <c r="B23" s="3"/>
      <c r="C23" s="176"/>
      <c r="D23" s="159"/>
      <c r="E23" s="180" t="s">
        <v>274</v>
      </c>
      <c r="F23" s="178"/>
      <c r="G23" s="178"/>
      <c r="H23" s="178"/>
      <c r="I23" s="178"/>
      <c r="J23" s="159"/>
      <c r="K23" s="159"/>
      <c r="L23" s="173"/>
      <c r="M23" s="174">
        <v>1251610560</v>
      </c>
      <c r="N23" s="175"/>
      <c r="X23" s="223"/>
    </row>
    <row r="24" spans="1:24" s="50" customFormat="1" x14ac:dyDescent="0.15">
      <c r="A24" s="1" t="s">
        <v>275</v>
      </c>
      <c r="B24" s="3"/>
      <c r="C24" s="176"/>
      <c r="D24" s="159"/>
      <c r="E24" s="180" t="s">
        <v>276</v>
      </c>
      <c r="F24" s="178"/>
      <c r="G24" s="178"/>
      <c r="H24" s="178"/>
      <c r="I24" s="180"/>
      <c r="J24" s="159"/>
      <c r="K24" s="159"/>
      <c r="L24" s="173"/>
      <c r="M24" s="174">
        <v>643678554</v>
      </c>
      <c r="N24" s="175"/>
      <c r="X24" s="223"/>
    </row>
    <row r="25" spans="1:24" s="50" customFormat="1" x14ac:dyDescent="0.15">
      <c r="A25" s="1" t="s">
        <v>277</v>
      </c>
      <c r="B25" s="3"/>
      <c r="C25" s="176"/>
      <c r="D25" s="159" t="s">
        <v>278</v>
      </c>
      <c r="E25" s="180"/>
      <c r="F25" s="178"/>
      <c r="G25" s="178"/>
      <c r="H25" s="178"/>
      <c r="I25" s="180"/>
      <c r="J25" s="159"/>
      <c r="K25" s="159"/>
      <c r="L25" s="173"/>
      <c r="M25" s="174">
        <v>0</v>
      </c>
      <c r="N25" s="175"/>
      <c r="X25" s="223"/>
    </row>
    <row r="26" spans="1:24" s="50" customFormat="1" x14ac:dyDescent="0.15">
      <c r="A26" s="1" t="s">
        <v>279</v>
      </c>
      <c r="B26" s="3"/>
      <c r="C26" s="176"/>
      <c r="D26" s="159"/>
      <c r="E26" s="180" t="s">
        <v>280</v>
      </c>
      <c r="F26" s="178"/>
      <c r="G26" s="178"/>
      <c r="H26" s="178"/>
      <c r="I26" s="178"/>
      <c r="J26" s="159"/>
      <c r="K26" s="159"/>
      <c r="L26" s="173"/>
      <c r="M26" s="174">
        <v>0</v>
      </c>
      <c r="N26" s="175"/>
      <c r="X26" s="223"/>
    </row>
    <row r="27" spans="1:24" s="50" customFormat="1" x14ac:dyDescent="0.15">
      <c r="A27" s="1" t="s">
        <v>281</v>
      </c>
      <c r="B27" s="3"/>
      <c r="C27" s="176"/>
      <c r="D27" s="159"/>
      <c r="E27" s="180" t="s">
        <v>257</v>
      </c>
      <c r="F27" s="178"/>
      <c r="G27" s="178"/>
      <c r="H27" s="178"/>
      <c r="I27" s="178"/>
      <c r="J27" s="159"/>
      <c r="K27" s="159"/>
      <c r="L27" s="173"/>
      <c r="M27" s="174">
        <v>0</v>
      </c>
      <c r="N27" s="175"/>
      <c r="X27" s="223"/>
    </row>
    <row r="28" spans="1:24" s="50" customFormat="1" x14ac:dyDescent="0.15">
      <c r="A28" s="1" t="s">
        <v>282</v>
      </c>
      <c r="B28" s="3"/>
      <c r="C28" s="176"/>
      <c r="D28" s="159" t="s">
        <v>283</v>
      </c>
      <c r="E28" s="180"/>
      <c r="F28" s="178"/>
      <c r="G28" s="178"/>
      <c r="H28" s="178"/>
      <c r="I28" s="178"/>
      <c r="J28" s="159"/>
      <c r="K28" s="159"/>
      <c r="L28" s="173"/>
      <c r="M28" s="174">
        <v>0</v>
      </c>
      <c r="N28" s="175"/>
      <c r="X28" s="223"/>
    </row>
    <row r="29" spans="1:24" s="50" customFormat="1" x14ac:dyDescent="0.15">
      <c r="A29" s="1" t="s">
        <v>244</v>
      </c>
      <c r="B29" s="3"/>
      <c r="C29" s="181" t="s">
        <v>245</v>
      </c>
      <c r="D29" s="182"/>
      <c r="E29" s="183"/>
      <c r="F29" s="184"/>
      <c r="G29" s="184"/>
      <c r="H29" s="184"/>
      <c r="I29" s="184"/>
      <c r="J29" s="182"/>
      <c r="K29" s="182"/>
      <c r="L29" s="185"/>
      <c r="M29" s="186">
        <v>1578523640</v>
      </c>
      <c r="N29" s="187"/>
      <c r="X29" s="223"/>
    </row>
    <row r="30" spans="1:24" s="50" customFormat="1" x14ac:dyDescent="0.15">
      <c r="A30" s="1"/>
      <c r="B30" s="3"/>
      <c r="C30" s="176" t="s">
        <v>349</v>
      </c>
      <c r="D30" s="159"/>
      <c r="E30" s="180"/>
      <c r="F30" s="178"/>
      <c r="G30" s="178"/>
      <c r="H30" s="178"/>
      <c r="I30" s="180"/>
      <c r="J30" s="159"/>
      <c r="K30" s="159"/>
      <c r="L30" s="173"/>
      <c r="M30" s="188"/>
      <c r="N30" s="189"/>
      <c r="X30" s="223"/>
    </row>
    <row r="31" spans="1:24" s="50" customFormat="1" x14ac:dyDescent="0.15">
      <c r="A31" s="1" t="s">
        <v>286</v>
      </c>
      <c r="B31" s="3"/>
      <c r="C31" s="176"/>
      <c r="D31" s="159" t="s">
        <v>287</v>
      </c>
      <c r="E31" s="180"/>
      <c r="F31" s="178"/>
      <c r="G31" s="178"/>
      <c r="H31" s="178"/>
      <c r="I31" s="178"/>
      <c r="J31" s="159"/>
      <c r="K31" s="159"/>
      <c r="L31" s="173"/>
      <c r="M31" s="174">
        <v>2306641878</v>
      </c>
      <c r="N31" s="175"/>
      <c r="X31" s="223"/>
    </row>
    <row r="32" spans="1:24" s="50" customFormat="1" x14ac:dyDescent="0.15">
      <c r="A32" s="1" t="s">
        <v>288</v>
      </c>
      <c r="B32" s="3"/>
      <c r="C32" s="176"/>
      <c r="D32" s="159"/>
      <c r="E32" s="180" t="s">
        <v>289</v>
      </c>
      <c r="F32" s="178"/>
      <c r="G32" s="178"/>
      <c r="H32" s="178"/>
      <c r="I32" s="178"/>
      <c r="J32" s="159"/>
      <c r="K32" s="159"/>
      <c r="L32" s="173"/>
      <c r="M32" s="174">
        <v>1087332051</v>
      </c>
      <c r="N32" s="175"/>
      <c r="X32" s="223"/>
    </row>
    <row r="33" spans="1:24" s="50" customFormat="1" x14ac:dyDescent="0.15">
      <c r="A33" s="1" t="s">
        <v>290</v>
      </c>
      <c r="B33" s="3"/>
      <c r="C33" s="176"/>
      <c r="D33" s="159"/>
      <c r="E33" s="180" t="s">
        <v>291</v>
      </c>
      <c r="F33" s="178"/>
      <c r="G33" s="178"/>
      <c r="H33" s="178"/>
      <c r="I33" s="178"/>
      <c r="J33" s="159"/>
      <c r="K33" s="159"/>
      <c r="L33" s="173"/>
      <c r="M33" s="174">
        <v>1064225827</v>
      </c>
      <c r="N33" s="175"/>
      <c r="X33" s="223"/>
    </row>
    <row r="34" spans="1:24" s="50" customFormat="1" x14ac:dyDescent="0.15">
      <c r="A34" s="1" t="s">
        <v>292</v>
      </c>
      <c r="B34" s="3"/>
      <c r="C34" s="176"/>
      <c r="D34" s="159"/>
      <c r="E34" s="180" t="s">
        <v>293</v>
      </c>
      <c r="F34" s="178"/>
      <c r="G34" s="178"/>
      <c r="H34" s="178"/>
      <c r="I34" s="178"/>
      <c r="J34" s="159"/>
      <c r="K34" s="159"/>
      <c r="L34" s="173"/>
      <c r="M34" s="174">
        <v>0</v>
      </c>
      <c r="N34" s="175"/>
      <c r="X34" s="223"/>
    </row>
    <row r="35" spans="1:24" s="50" customFormat="1" x14ac:dyDescent="0.15">
      <c r="A35" s="1" t="s">
        <v>294</v>
      </c>
      <c r="B35" s="3"/>
      <c r="C35" s="176"/>
      <c r="D35" s="159"/>
      <c r="E35" s="180" t="s">
        <v>295</v>
      </c>
      <c r="F35" s="178"/>
      <c r="G35" s="178"/>
      <c r="H35" s="178"/>
      <c r="I35" s="178"/>
      <c r="J35" s="159"/>
      <c r="K35" s="159"/>
      <c r="L35" s="173"/>
      <c r="M35" s="174">
        <v>155084000</v>
      </c>
      <c r="N35" s="175"/>
      <c r="X35" s="223"/>
    </row>
    <row r="36" spans="1:24" s="50" customFormat="1" x14ac:dyDescent="0.15">
      <c r="A36" s="1" t="s">
        <v>296</v>
      </c>
      <c r="B36" s="3"/>
      <c r="C36" s="176"/>
      <c r="D36" s="159"/>
      <c r="E36" s="180" t="s">
        <v>257</v>
      </c>
      <c r="F36" s="178"/>
      <c r="G36" s="178"/>
      <c r="H36" s="178"/>
      <c r="I36" s="178"/>
      <c r="J36" s="159"/>
      <c r="K36" s="159"/>
      <c r="L36" s="173"/>
      <c r="M36" s="174">
        <v>0</v>
      </c>
      <c r="N36" s="175"/>
      <c r="X36" s="223"/>
    </row>
    <row r="37" spans="1:24" s="50" customFormat="1" x14ac:dyDescent="0.15">
      <c r="A37" s="1" t="s">
        <v>297</v>
      </c>
      <c r="B37" s="3"/>
      <c r="C37" s="176"/>
      <c r="D37" s="159" t="s">
        <v>298</v>
      </c>
      <c r="E37" s="180"/>
      <c r="F37" s="178"/>
      <c r="G37" s="178"/>
      <c r="H37" s="178"/>
      <c r="I37" s="180"/>
      <c r="J37" s="159"/>
      <c r="K37" s="159"/>
      <c r="L37" s="173"/>
      <c r="M37" s="174">
        <v>1007075554</v>
      </c>
      <c r="N37" s="175"/>
      <c r="X37" s="223"/>
    </row>
    <row r="38" spans="1:24" s="50" customFormat="1" x14ac:dyDescent="0.15">
      <c r="A38" s="1" t="s">
        <v>299</v>
      </c>
      <c r="B38" s="3"/>
      <c r="C38" s="176"/>
      <c r="D38" s="159"/>
      <c r="E38" s="180" t="s">
        <v>272</v>
      </c>
      <c r="F38" s="178"/>
      <c r="G38" s="178"/>
      <c r="H38" s="178"/>
      <c r="I38" s="180"/>
      <c r="J38" s="159"/>
      <c r="K38" s="159"/>
      <c r="L38" s="173"/>
      <c r="M38" s="174">
        <v>1910000</v>
      </c>
      <c r="N38" s="175"/>
      <c r="X38" s="223"/>
    </row>
    <row r="39" spans="1:24" s="50" customFormat="1" x14ac:dyDescent="0.15">
      <c r="A39" s="1" t="s">
        <v>300</v>
      </c>
      <c r="B39" s="3"/>
      <c r="C39" s="176"/>
      <c r="D39" s="159"/>
      <c r="E39" s="180" t="s">
        <v>301</v>
      </c>
      <c r="F39" s="178"/>
      <c r="G39" s="178"/>
      <c r="H39" s="178"/>
      <c r="I39" s="180"/>
      <c r="J39" s="159"/>
      <c r="K39" s="159"/>
      <c r="L39" s="173"/>
      <c r="M39" s="174">
        <v>793674589</v>
      </c>
      <c r="N39" s="175"/>
      <c r="X39" s="223"/>
    </row>
    <row r="40" spans="1:24" s="50" customFormat="1" x14ac:dyDescent="0.15">
      <c r="A40" s="1" t="s">
        <v>302</v>
      </c>
      <c r="B40" s="3"/>
      <c r="C40" s="176"/>
      <c r="D40" s="159"/>
      <c r="E40" s="180" t="s">
        <v>303</v>
      </c>
      <c r="F40" s="178"/>
      <c r="G40" s="159"/>
      <c r="H40" s="178"/>
      <c r="I40" s="178"/>
      <c r="J40" s="159"/>
      <c r="K40" s="159"/>
      <c r="L40" s="173"/>
      <c r="M40" s="174">
        <v>158397599</v>
      </c>
      <c r="N40" s="175"/>
      <c r="X40" s="223"/>
    </row>
    <row r="41" spans="1:24" s="50" customFormat="1" x14ac:dyDescent="0.15">
      <c r="A41" s="1" t="s">
        <v>304</v>
      </c>
      <c r="B41" s="3"/>
      <c r="C41" s="176"/>
      <c r="D41" s="159"/>
      <c r="E41" s="180" t="s">
        <v>305</v>
      </c>
      <c r="F41" s="178"/>
      <c r="G41" s="159"/>
      <c r="H41" s="178"/>
      <c r="I41" s="178"/>
      <c r="J41" s="159"/>
      <c r="K41" s="159"/>
      <c r="L41" s="173"/>
      <c r="M41" s="174">
        <v>55003366</v>
      </c>
      <c r="N41" s="175"/>
      <c r="X41" s="223"/>
    </row>
    <row r="42" spans="1:24" s="50" customFormat="1" x14ac:dyDescent="0.15">
      <c r="A42" s="1" t="s">
        <v>306</v>
      </c>
      <c r="B42" s="3"/>
      <c r="C42" s="176"/>
      <c r="D42" s="159"/>
      <c r="E42" s="180" t="s">
        <v>276</v>
      </c>
      <c r="F42" s="178"/>
      <c r="G42" s="178"/>
      <c r="H42" s="178"/>
      <c r="I42" s="178"/>
      <c r="J42" s="159"/>
      <c r="K42" s="159"/>
      <c r="L42" s="173"/>
      <c r="M42" s="174">
        <v>-1910000</v>
      </c>
      <c r="N42" s="175"/>
      <c r="X42" s="223"/>
    </row>
    <row r="43" spans="1:24" s="50" customFormat="1" x14ac:dyDescent="0.15">
      <c r="A43" s="1" t="s">
        <v>284</v>
      </c>
      <c r="B43" s="3"/>
      <c r="C43" s="181" t="s">
        <v>285</v>
      </c>
      <c r="D43" s="182"/>
      <c r="E43" s="183"/>
      <c r="F43" s="184"/>
      <c r="G43" s="184"/>
      <c r="H43" s="184"/>
      <c r="I43" s="184"/>
      <c r="J43" s="182"/>
      <c r="K43" s="182"/>
      <c r="L43" s="185"/>
      <c r="M43" s="186">
        <v>-1299566324</v>
      </c>
      <c r="N43" s="187"/>
      <c r="X43" s="223"/>
    </row>
    <row r="44" spans="1:24" s="50" customFormat="1" x14ac:dyDescent="0.15">
      <c r="A44" s="1"/>
      <c r="B44" s="3"/>
      <c r="C44" s="176" t="s">
        <v>350</v>
      </c>
      <c r="D44" s="159"/>
      <c r="E44" s="180"/>
      <c r="F44" s="178"/>
      <c r="G44" s="178"/>
      <c r="H44" s="178"/>
      <c r="I44" s="178"/>
      <c r="J44" s="159"/>
      <c r="K44" s="159"/>
      <c r="L44" s="173"/>
      <c r="M44" s="188"/>
      <c r="N44" s="189"/>
      <c r="X44" s="223"/>
    </row>
    <row r="45" spans="1:24" s="50" customFormat="1" x14ac:dyDescent="0.15">
      <c r="A45" s="1" t="s">
        <v>309</v>
      </c>
      <c r="B45" s="3"/>
      <c r="C45" s="176"/>
      <c r="D45" s="159" t="s">
        <v>310</v>
      </c>
      <c r="E45" s="180"/>
      <c r="F45" s="178"/>
      <c r="G45" s="178"/>
      <c r="H45" s="178"/>
      <c r="I45" s="178"/>
      <c r="J45" s="159"/>
      <c r="K45" s="159"/>
      <c r="L45" s="173"/>
      <c r="M45" s="174">
        <v>2056657024</v>
      </c>
      <c r="N45" s="175"/>
      <c r="X45" s="223"/>
    </row>
    <row r="46" spans="1:24" s="50" customFormat="1" x14ac:dyDescent="0.15">
      <c r="A46" s="1" t="s">
        <v>311</v>
      </c>
      <c r="B46" s="3"/>
      <c r="C46" s="176"/>
      <c r="D46" s="159"/>
      <c r="E46" s="180" t="s">
        <v>351</v>
      </c>
      <c r="F46" s="178"/>
      <c r="G46" s="178"/>
      <c r="H46" s="178"/>
      <c r="I46" s="178"/>
      <c r="J46" s="159"/>
      <c r="K46" s="159"/>
      <c r="L46" s="173"/>
      <c r="M46" s="174">
        <v>2056657024</v>
      </c>
      <c r="N46" s="175"/>
      <c r="X46" s="223"/>
    </row>
    <row r="47" spans="1:24" s="50" customFormat="1" x14ac:dyDescent="0.15">
      <c r="A47" s="1" t="s">
        <v>312</v>
      </c>
      <c r="B47" s="3"/>
      <c r="C47" s="176"/>
      <c r="D47" s="159"/>
      <c r="E47" s="180" t="s">
        <v>257</v>
      </c>
      <c r="F47" s="178"/>
      <c r="G47" s="178"/>
      <c r="H47" s="178"/>
      <c r="I47" s="178"/>
      <c r="J47" s="159"/>
      <c r="K47" s="159"/>
      <c r="L47" s="173"/>
      <c r="M47" s="174">
        <v>0</v>
      </c>
      <c r="N47" s="175"/>
      <c r="X47" s="223"/>
    </row>
    <row r="48" spans="1:24" s="50" customFormat="1" x14ac:dyDescent="0.15">
      <c r="A48" s="1" t="s">
        <v>313</v>
      </c>
      <c r="B48" s="3"/>
      <c r="C48" s="176"/>
      <c r="D48" s="159" t="s">
        <v>314</v>
      </c>
      <c r="E48" s="180"/>
      <c r="F48" s="178"/>
      <c r="G48" s="178"/>
      <c r="H48" s="178"/>
      <c r="I48" s="178"/>
      <c r="J48" s="159"/>
      <c r="K48" s="159"/>
      <c r="L48" s="173"/>
      <c r="M48" s="174">
        <v>1722466000</v>
      </c>
      <c r="N48" s="175"/>
      <c r="X48" s="223"/>
    </row>
    <row r="49" spans="1:24" s="50" customFormat="1" x14ac:dyDescent="0.15">
      <c r="A49" s="1" t="s">
        <v>315</v>
      </c>
      <c r="B49" s="3"/>
      <c r="C49" s="176"/>
      <c r="D49" s="159"/>
      <c r="E49" s="180" t="s">
        <v>352</v>
      </c>
      <c r="F49" s="178"/>
      <c r="G49" s="178"/>
      <c r="H49" s="178"/>
      <c r="I49" s="172"/>
      <c r="J49" s="159"/>
      <c r="K49" s="159"/>
      <c r="L49" s="173"/>
      <c r="M49" s="174">
        <v>1722466000</v>
      </c>
      <c r="N49" s="175"/>
      <c r="X49" s="223"/>
    </row>
    <row r="50" spans="1:24" s="50" customFormat="1" x14ac:dyDescent="0.15">
      <c r="A50" s="1" t="s">
        <v>316</v>
      </c>
      <c r="B50" s="3"/>
      <c r="C50" s="176"/>
      <c r="D50" s="159"/>
      <c r="E50" s="180" t="s">
        <v>276</v>
      </c>
      <c r="F50" s="178"/>
      <c r="G50" s="178"/>
      <c r="H50" s="178"/>
      <c r="I50" s="190"/>
      <c r="J50" s="159"/>
      <c r="K50" s="159"/>
      <c r="L50" s="173"/>
      <c r="M50" s="174">
        <v>0</v>
      </c>
      <c r="N50" s="175"/>
      <c r="X50" s="223"/>
    </row>
    <row r="51" spans="1:24" s="50" customFormat="1" x14ac:dyDescent="0.15">
      <c r="A51" s="1" t="s">
        <v>307</v>
      </c>
      <c r="B51" s="3"/>
      <c r="C51" s="181" t="s">
        <v>308</v>
      </c>
      <c r="D51" s="182"/>
      <c r="E51" s="183"/>
      <c r="F51" s="184"/>
      <c r="G51" s="184"/>
      <c r="H51" s="184"/>
      <c r="I51" s="191"/>
      <c r="J51" s="182"/>
      <c r="K51" s="182"/>
      <c r="L51" s="185"/>
      <c r="M51" s="186">
        <v>-334191024</v>
      </c>
      <c r="N51" s="187"/>
      <c r="X51" s="223"/>
    </row>
    <row r="52" spans="1:24" s="50" customFormat="1" x14ac:dyDescent="0.15">
      <c r="A52" s="1" t="s">
        <v>317</v>
      </c>
      <c r="B52" s="3"/>
      <c r="C52" s="316" t="s">
        <v>318</v>
      </c>
      <c r="D52" s="317"/>
      <c r="E52" s="317"/>
      <c r="F52" s="317"/>
      <c r="G52" s="317"/>
      <c r="H52" s="317"/>
      <c r="I52" s="317"/>
      <c r="J52" s="317"/>
      <c r="K52" s="317"/>
      <c r="L52" s="318"/>
      <c r="M52" s="186">
        <v>-55233708</v>
      </c>
      <c r="N52" s="187"/>
      <c r="X52" s="223"/>
    </row>
    <row r="53" spans="1:24" s="50" customFormat="1" ht="14.25" thickBot="1" x14ac:dyDescent="0.2">
      <c r="A53" s="1" t="s">
        <v>319</v>
      </c>
      <c r="B53" s="3"/>
      <c r="C53" s="294" t="s">
        <v>320</v>
      </c>
      <c r="D53" s="295"/>
      <c r="E53" s="295"/>
      <c r="F53" s="295"/>
      <c r="G53" s="295"/>
      <c r="H53" s="295"/>
      <c r="I53" s="295"/>
      <c r="J53" s="295"/>
      <c r="K53" s="295"/>
      <c r="L53" s="296"/>
      <c r="M53" s="186">
        <v>2723978570</v>
      </c>
      <c r="N53" s="187"/>
      <c r="X53" s="223"/>
    </row>
    <row r="54" spans="1:24" s="50" customFormat="1" ht="14.25" hidden="1" thickBot="1" x14ac:dyDescent="0.2">
      <c r="A54" s="1">
        <v>4435000</v>
      </c>
      <c r="B54" s="3"/>
      <c r="C54" s="297" t="s">
        <v>238</v>
      </c>
      <c r="D54" s="298"/>
      <c r="E54" s="298"/>
      <c r="F54" s="298"/>
      <c r="G54" s="298"/>
      <c r="H54" s="298"/>
      <c r="I54" s="298"/>
      <c r="J54" s="298"/>
      <c r="K54" s="298"/>
      <c r="L54" s="299"/>
      <c r="M54" s="192" t="s">
        <v>12</v>
      </c>
      <c r="N54" s="187"/>
      <c r="Q54" s="50" t="s">
        <v>12</v>
      </c>
      <c r="X54" s="223"/>
    </row>
    <row r="55" spans="1:24" s="50" customFormat="1" ht="14.25" thickBot="1" x14ac:dyDescent="0.2">
      <c r="A55" s="1" t="s">
        <v>321</v>
      </c>
      <c r="B55" s="3"/>
      <c r="C55" s="300" t="s">
        <v>322</v>
      </c>
      <c r="D55" s="301"/>
      <c r="E55" s="301"/>
      <c r="F55" s="301"/>
      <c r="G55" s="301"/>
      <c r="H55" s="301"/>
      <c r="I55" s="301"/>
      <c r="J55" s="301"/>
      <c r="K55" s="301"/>
      <c r="L55" s="302"/>
      <c r="M55" s="193">
        <v>2668744862</v>
      </c>
      <c r="N55" s="194"/>
      <c r="X55" s="223"/>
    </row>
    <row r="56" spans="1:24" s="50" customFormat="1" ht="14.25" thickBot="1" x14ac:dyDescent="0.2">
      <c r="A56" s="1"/>
      <c r="B56" s="3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6"/>
      <c r="N56" s="197"/>
      <c r="X56" s="223"/>
    </row>
    <row r="57" spans="1:24" s="50" customFormat="1" x14ac:dyDescent="0.15">
      <c r="A57" s="1" t="s">
        <v>323</v>
      </c>
      <c r="B57" s="3"/>
      <c r="C57" s="198" t="s">
        <v>324</v>
      </c>
      <c r="D57" s="199"/>
      <c r="E57" s="199"/>
      <c r="F57" s="199"/>
      <c r="G57" s="199"/>
      <c r="H57" s="199"/>
      <c r="I57" s="199"/>
      <c r="J57" s="199"/>
      <c r="K57" s="199"/>
      <c r="L57" s="199"/>
      <c r="M57" s="200">
        <v>149967964</v>
      </c>
      <c r="N57" s="201"/>
      <c r="X57" s="223"/>
    </row>
    <row r="58" spans="1:24" s="50" customFormat="1" x14ac:dyDescent="0.15">
      <c r="A58" s="1" t="s">
        <v>325</v>
      </c>
      <c r="B58" s="3"/>
      <c r="C58" s="202" t="s">
        <v>326</v>
      </c>
      <c r="D58" s="203"/>
      <c r="E58" s="203"/>
      <c r="F58" s="203"/>
      <c r="G58" s="203"/>
      <c r="H58" s="203"/>
      <c r="I58" s="203"/>
      <c r="J58" s="203"/>
      <c r="K58" s="203"/>
      <c r="L58" s="203"/>
      <c r="M58" s="186">
        <v>3647227</v>
      </c>
      <c r="N58" s="187"/>
      <c r="X58" s="223"/>
    </row>
    <row r="59" spans="1:24" s="50" customFormat="1" ht="14.25" thickBot="1" x14ac:dyDescent="0.2">
      <c r="A59" s="1" t="s">
        <v>327</v>
      </c>
      <c r="B59" s="3"/>
      <c r="C59" s="204" t="s">
        <v>328</v>
      </c>
      <c r="D59" s="205"/>
      <c r="E59" s="205"/>
      <c r="F59" s="205"/>
      <c r="G59" s="205"/>
      <c r="H59" s="205"/>
      <c r="I59" s="205"/>
      <c r="J59" s="205"/>
      <c r="K59" s="205"/>
      <c r="L59" s="205"/>
      <c r="M59" s="206">
        <v>153615191</v>
      </c>
      <c r="N59" s="207"/>
      <c r="X59" s="223"/>
    </row>
    <row r="60" spans="1:24" s="50" customFormat="1" ht="14.25" thickBot="1" x14ac:dyDescent="0.2">
      <c r="A60" s="1" t="s">
        <v>329</v>
      </c>
      <c r="B60" s="3"/>
      <c r="C60" s="208" t="s">
        <v>330</v>
      </c>
      <c r="D60" s="209"/>
      <c r="E60" s="210"/>
      <c r="F60" s="211"/>
      <c r="G60" s="211"/>
      <c r="H60" s="211"/>
      <c r="I60" s="211"/>
      <c r="J60" s="209"/>
      <c r="K60" s="209"/>
      <c r="L60" s="209"/>
      <c r="M60" s="193">
        <v>2822360053</v>
      </c>
      <c r="N60" s="194"/>
      <c r="X60" s="223"/>
    </row>
    <row r="61" spans="1:24" s="50" customFormat="1" ht="6.75" customHeight="1" x14ac:dyDescent="0.15">
      <c r="A61" s="1"/>
      <c r="B61" s="3"/>
      <c r="C61" s="158"/>
      <c r="D61" s="158"/>
      <c r="E61" s="212"/>
      <c r="F61" s="213"/>
      <c r="G61" s="213"/>
      <c r="H61" s="213"/>
      <c r="I61" s="214"/>
      <c r="J61" s="215"/>
      <c r="K61" s="215"/>
      <c r="L61" s="215"/>
      <c r="M61" s="3"/>
      <c r="N61" s="3"/>
    </row>
    <row r="62" spans="1:24" s="50" customFormat="1" x14ac:dyDescent="0.15">
      <c r="A62" s="1"/>
      <c r="B62" s="3"/>
      <c r="C62" s="158"/>
      <c r="D62" s="216"/>
      <c r="E62" s="212"/>
      <c r="F62" s="213"/>
      <c r="G62" s="213"/>
      <c r="H62" s="213"/>
      <c r="I62" s="217"/>
      <c r="J62" s="215"/>
      <c r="K62" s="215"/>
      <c r="L62" s="21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1333　財政課の早川</dc:creator>
  <cp:lastModifiedBy>早川　寛孝</cp:lastModifiedBy>
  <cp:lastPrinted>2020-04-23T05:50:08Z</cp:lastPrinted>
  <dcterms:created xsi:type="dcterms:W3CDTF">2020-04-23T02:36:01Z</dcterms:created>
  <dcterms:modified xsi:type="dcterms:W3CDTF">2020-05-26T05:46:11Z</dcterms:modified>
</cp:coreProperties>
</file>