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33\Desktop\06.公表用\"/>
    </mc:Choice>
  </mc:AlternateContent>
  <bookViews>
    <workbookView xWindow="0" yWindow="0" windowWidth="15345" windowHeight="501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62" i="5" l="1"/>
  <c r="AD39" i="5"/>
  <c r="AD8" i="5"/>
  <c r="W13" i="7"/>
  <c r="Q22" i="7"/>
  <c r="AD7" i="5" l="1"/>
  <c r="AD62" i="5" s="1"/>
  <c r="U13" i="7"/>
  <c r="W22" i="7"/>
  <c r="U22" i="7" s="1"/>
  <c r="Q23" i="7"/>
</calcChain>
</file>

<file path=xl/sharedStrings.xml><?xml version="1.0" encoding="utf-8"?>
<sst xmlns="http://schemas.openxmlformats.org/spreadsheetml/2006/main" count="507" uniqueCount="342">
  <si>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</si>
  <si>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</si>
  <si>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</si>
  <si>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</si>
  <si>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</si>
  <si>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</si>
  <si>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</si>
  <si>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</si>
  <si>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</si>
  <si>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</si>
  <si>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</si>
  <si>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</si>
  <si>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</si>
  <si>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</si>
  <si>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</si>
  <si>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</si>
  <si>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</si>
  <si>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</si>
  <si>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</si>
  <si>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</si>
  <si>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</si>
  <si>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</si>
  <si>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</si>
  <si>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</si>
  <si>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</si>
  <si>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</si>
  <si>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</si>
  <si>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</si>
  <si>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</si>
  <si>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</si>
  <si>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</si>
  <si>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</si>
  <si>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</si>
  <si>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</si>
  <si>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</si>
  <si>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</si>
  <si>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</si>
  <si>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</si>
  <si>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</si>
  <si>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</si>
  <si>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</si>
  <si>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</si>
  <si>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</si>
  <si>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</si>
  <si>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</si>
  <si>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</si>
  <si>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</si>
  <si>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</si>
  <si>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</si>
  <si>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</si>
  <si>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</si>
  <si>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</si>
  <si>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</si>
  <si>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</si>
  <si>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</si>
  <si>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</si>
  <si>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</si>
  <si>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</si>
  <si>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</si>
  <si>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</si>
  <si>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</si>
  <si>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</si>
  <si>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</si>
  <si>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</si>
  <si>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</si>
  <si>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</si>
  <si>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</si>
  <si>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</si>
  <si>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</si>
  <si>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</si>
  <si>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</si>
  <si>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</si>
  <si>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</si>
  <si>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</si>
  <si>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</si>
  <si>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</si>
  <si>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</si>
  <si>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</si>
  <si>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</si>
  <si>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</si>
  <si>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</si>
  <si>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</si>
  <si>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</si>
  <si>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</si>
  <si>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</si>
  <si>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</si>
  <si>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</si>
  <si>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</si>
  <si>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</si>
  <si>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</si>
  <si>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</si>
  <si>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</si>
  <si>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</si>
  <si>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</si>
  <si>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</si>
  <si>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</si>
  <si>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</si>
  <si>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</si>
  <si>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</si>
  <si>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</si>
  <si>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</si>
  <si>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</si>
  <si>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</si>
  <si>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</si>
  <si>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</si>
  <si>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</si>
  <si>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</si>
  <si>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</si>
  <si>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</si>
  <si>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</si>
  <si>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</si>
  <si>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</si>
  <si>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</si>
  <si>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</si>
  <si>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</si>
  <si>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</si>
  <si>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</si>
  <si>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</si>
  <si>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</si>
  <si>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</si>
  <si>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</si>
  <si>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</si>
  <si>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</si>
  <si>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</si>
  <si>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</si>
  <si>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</si>
  <si>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</si>
  <si>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</si>
  <si>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</si>
  <si>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</si>
  <si>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</si>
  <si>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</si>
  <si>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</si>
  <si>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</si>
  <si>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</si>
  <si>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</si>
  <si>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</si>
  <si>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</si>
  <si>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</si>
  <si>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</si>
  <si>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</si>
  <si>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</si>
  <si>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</si>
  <si>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</si>
  <si>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</si>
  <si>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</si>
  <si>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</si>
  <si>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</si>
  <si>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</si>
  <si>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</si>
  <si>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</si>
  <si>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</si>
  <si>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</si>
  <si>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</si>
  <si>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</si>
  <si>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</si>
  <si>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</si>
  <si>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</si>
  <si>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</si>
  <si>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</si>
  <si>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</si>
  <si>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</si>
  <si>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</si>
  <si>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</si>
  <si>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</si>
  <si>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</si>
  <si>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</si>
  <si>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</si>
  <si>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</si>
  <si>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</si>
  <si>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</si>
  <si>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</si>
  <si>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</si>
  <si>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</si>
  <si>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</si>
  <si>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</si>
  <si>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</si>
  <si>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</si>
  <si>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</si>
  <si>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</si>
  <si>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</si>
  <si>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</si>
  <si>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</si>
  <si>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</si>
  <si>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</si>
  <si>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</si>
  <si>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</si>
  <si>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</si>
  <si>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</si>
  <si>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</si>
  <si>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</si>
  <si>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</si>
  <si>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</si>
  <si>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</si>
  <si>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</si>
  <si>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</si>
  <si>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</si>
  <si>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</si>
  <si>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</si>
  <si>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</si>
  <si>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</si>
  <si>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</si>
  <si>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</si>
  <si>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</si>
  <si>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</si>
  <si>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</si>
  <si>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</si>
  <si>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</si>
  <si>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</si>
  <si>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</si>
  <si>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</si>
  <si>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</si>
  <si>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</si>
  <si>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</si>
  <si>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</si>
  <si>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</si>
  <si>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</si>
  <si>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</si>
  <si>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</si>
  <si>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</si>
  <si>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</si>
  <si>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</si>
  <si>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</si>
  <si>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</si>
  <si>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</si>
  <si>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</si>
  <si>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</si>
  <si>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</si>
  <si>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</si>
  <si>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</si>
  <si>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</si>
  <si>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</si>
  <si>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</si>
  <si>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</si>
  <si>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</si>
  <si>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</si>
  <si>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</si>
  <si>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</si>
  <si>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</si>
  <si>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</si>
  <si>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</si>
  <si>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</si>
  <si>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</si>
  <si>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</si>
  <si>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</si>
  <si>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</si>
  <si>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</si>
  <si>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</si>
  <si>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</si>
  <si>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</si>
  <si>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</si>
  <si>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</si>
  <si>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</si>
  <si>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</si>
  <si>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</si>
  <si>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</si>
  <si>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</si>
  <si>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</si>
  <si>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</si>
  <si>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</si>
  <si>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</si>
  <si>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</si>
  <si>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</si>
  <si>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</si>
  <si>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</si>
  <si>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</si>
  <si>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</si>
  <si>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</si>
  <si>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</si>
  <si>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</si>
  <si>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</si>
  <si>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</si>
  <si>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</si>
  <si>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</si>
  <si>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</si>
  <si>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</si>
  <si>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</si>
  <si>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</si>
  <si>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</si>
  <si>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</si>
  <si>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</si>
  <si>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</si>
  <si>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</si>
  <si>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</si>
  <si>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</si>
  <si>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</si>
  <si>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</si>
  <si>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</si>
  <si>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</si>
  <si>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</si>
  <si>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</si>
  <si>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</si>
  <si>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</si>
  <si>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</si>
  <si>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</si>
  <si>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</si>
  <si>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</si>
  <si>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</si>
  <si>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</si>
  <si>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</si>
  <si>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</si>
  <si>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</si>
  <si>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</si>
  <si>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</si>
  <si>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</si>
  <si>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</si>
  <si>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</si>
  <si>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</si>
  <si>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</si>
  <si>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</si>
  <si>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</si>
  <si>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</si>
  <si>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</si>
  <si>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</si>
  <si>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</si>
  <si>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</si>
  <si>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</si>
  <si>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</si>
  <si>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</si>
  <si>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</si>
  <si>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</si>
  <si>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</si>
  <si>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</si>
  <si>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</si>
  <si>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</si>
  <si>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</si>
  <si>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</si>
  <si>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</si>
  <si>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</si>
  <si>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</si>
  <si>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</si>
  <si>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</si>
  <si>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</si>
  <si>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</si>
  <si>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</si>
  <si>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</si>
  <si>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</si>
  <si>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</si>
  <si>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純資産変動計算書</t>
  </si>
  <si>
    <t>資金収支計算書</t>
  </si>
  <si>
    <t>貸借対照表</t>
  </si>
  <si>
    <t>（令和２年３月３１日現在）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</si>
</sst>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AE73"/>
  <sheetViews>
    <sheetView showGridLines="0" tabSelected="1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3" t="s">
        <v>340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1:31" ht="21" customHeight="1" x14ac:dyDescent="0.15">
      <c r="D3" s="224" t="s">
        <v>341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25" t="s">
        <v>1</v>
      </c>
      <c r="E5" s="226"/>
      <c r="F5" s="226"/>
      <c r="G5" s="226"/>
      <c r="H5" s="226"/>
      <c r="I5" s="226"/>
      <c r="J5" s="226"/>
      <c r="K5" s="227"/>
      <c r="L5" s="227"/>
      <c r="M5" s="227"/>
      <c r="N5" s="227"/>
      <c r="O5" s="227"/>
      <c r="P5" s="228" t="s">
        <v>317</v>
      </c>
      <c r="Q5" s="229"/>
      <c r="R5" s="226" t="s">
        <v>1</v>
      </c>
      <c r="S5" s="226"/>
      <c r="T5" s="226"/>
      <c r="U5" s="226"/>
      <c r="V5" s="226"/>
      <c r="W5" s="226"/>
      <c r="X5" s="226"/>
      <c r="Y5" s="226"/>
      <c r="Z5" s="228" t="s">
        <v>317</v>
      </c>
      <c r="AA5" s="229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9"/>
      <c r="Q6" s="220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2"/>
    </row>
    <row r="7" spans="1:31" ht="14.65" customHeight="1" x14ac:dyDescent="0.15">
      <c r="A7" s="7" t="s">
        <v>4</v>
      </c>
      <c r="B7" s="7" t="s">
        <v>101</v>
      </c>
      <c r="D7" s="23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49685732505</v>
      </c>
      <c r="Q7" s="221"/>
      <c r="R7" s="19"/>
      <c r="S7" s="19" t="s">
        <v>102</v>
      </c>
      <c r="T7" s="19"/>
      <c r="U7" s="19"/>
      <c r="V7" s="19"/>
      <c r="W7" s="19"/>
      <c r="X7" s="19"/>
      <c r="Y7" s="18"/>
      <c r="Z7" s="24">
        <v>20535222018</v>
      </c>
      <c r="AA7" s="25"/>
      <c r="AD7" s="9">
        <f>IF(AND(AD8="-",AD36="-",AD39="-"),"-",SUM(AD8,AD36,AD39))</f>
        <v>49685732505</v>
      </c>
      <c r="AE7" s="9">
        <f>IF(COUNTIF(AE8:AE12,"-")=COUNTA(AE8:AE12),"-",SUM(AE8:AE12))</f>
        <v>20535222018</v>
      </c>
    </row>
    <row r="8" spans="1:31" ht="14.65" customHeight="1" x14ac:dyDescent="0.15">
      <c r="A8" s="7" t="s">
        <v>6</v>
      </c>
      <c r="B8" s="7" t="s">
        <v>103</v>
      </c>
      <c r="D8" s="23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4">
        <v>46870011278</v>
      </c>
      <c r="Q8" s="221"/>
      <c r="R8" s="19"/>
      <c r="S8" s="19"/>
      <c r="T8" s="19" t="s">
        <v>320</v>
      </c>
      <c r="U8" s="19"/>
      <c r="V8" s="19"/>
      <c r="W8" s="19"/>
      <c r="X8" s="19"/>
      <c r="Y8" s="18"/>
      <c r="Z8" s="24">
        <v>16562305018</v>
      </c>
      <c r="AA8" s="25"/>
      <c r="AD8" s="9">
        <f>IF(AND(AD9="-",AD25="-",COUNTIF(AD34:AD35,"-")=COUNTA(AD34:AD35)),"-",SUM(AD9,AD25,AD34:AD35))</f>
        <v>46870011278</v>
      </c>
      <c r="AE8" s="9">
        <v>16562305018</v>
      </c>
    </row>
    <row r="9" spans="1:31" ht="14.65" customHeight="1" x14ac:dyDescent="0.15">
      <c r="A9" s="7" t="s">
        <v>8</v>
      </c>
      <c r="B9" s="7" t="s">
        <v>104</v>
      </c>
      <c r="D9" s="23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4">
        <v>29380914389</v>
      </c>
      <c r="Q9" s="221"/>
      <c r="R9" s="19"/>
      <c r="S9" s="19"/>
      <c r="T9" s="19" t="s">
        <v>105</v>
      </c>
      <c r="U9" s="19"/>
      <c r="V9" s="19"/>
      <c r="W9" s="19"/>
      <c r="X9" s="19"/>
      <c r="Y9" s="18"/>
      <c r="Z9" s="24" t="s">
        <v>333</v>
      </c>
      <c r="AA9" s="25"/>
      <c r="AD9" s="9">
        <f>IF(COUNTIF(AD10:AD24,"-")=COUNTA(AD10:AD24),"-",SUM(AD10:AD24))</f>
        <v>29380914389</v>
      </c>
      <c r="AE9" s="9" t="s">
        <v>12</v>
      </c>
    </row>
    <row r="10" spans="1:31" ht="14.65" customHeight="1" x14ac:dyDescent="0.15">
      <c r="A10" s="7" t="s">
        <v>10</v>
      </c>
      <c r="B10" s="7" t="s">
        <v>106</v>
      </c>
      <c r="D10" s="23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4">
        <v>10941487356</v>
      </c>
      <c r="Q10" s="221"/>
      <c r="R10" s="19"/>
      <c r="S10" s="19"/>
      <c r="T10" s="19" t="s">
        <v>107</v>
      </c>
      <c r="U10" s="19"/>
      <c r="V10" s="19"/>
      <c r="W10" s="19"/>
      <c r="X10" s="19"/>
      <c r="Y10" s="18"/>
      <c r="Z10" s="24">
        <v>3972917000</v>
      </c>
      <c r="AA10" s="25"/>
      <c r="AD10" s="9">
        <v>10941487356</v>
      </c>
      <c r="AE10" s="9">
        <v>3972917000</v>
      </c>
    </row>
    <row r="11" spans="1:31" ht="14.65" customHeight="1" x14ac:dyDescent="0.15">
      <c r="A11" s="7" t="s">
        <v>13</v>
      </c>
      <c r="B11" s="7" t="s">
        <v>108</v>
      </c>
      <c r="D11" s="23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4" t="s">
        <v>333</v>
      </c>
      <c r="Q11" s="221"/>
      <c r="R11" s="19"/>
      <c r="S11" s="19"/>
      <c r="T11" s="19" t="s">
        <v>109</v>
      </c>
      <c r="U11" s="19"/>
      <c r="V11" s="19"/>
      <c r="W11" s="19"/>
      <c r="X11" s="19"/>
      <c r="Y11" s="18"/>
      <c r="Z11" s="24">
        <v>0</v>
      </c>
      <c r="AA11" s="25"/>
      <c r="AD11" s="9" t="s">
        <v>12</v>
      </c>
      <c r="AE11" s="9">
        <v>0</v>
      </c>
    </row>
    <row r="12" spans="1:31" ht="14.65" customHeight="1" x14ac:dyDescent="0.15">
      <c r="A12" s="7" t="s">
        <v>15</v>
      </c>
      <c r="B12" s="7" t="s">
        <v>110</v>
      </c>
      <c r="D12" s="23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4">
        <v>43021136905</v>
      </c>
      <c r="Q12" s="221"/>
      <c r="R12" s="19"/>
      <c r="S12" s="19"/>
      <c r="T12" s="19" t="s">
        <v>36</v>
      </c>
      <c r="U12" s="19"/>
      <c r="V12" s="19"/>
      <c r="W12" s="19"/>
      <c r="X12" s="19"/>
      <c r="Y12" s="18"/>
      <c r="Z12" s="24" t="s">
        <v>333</v>
      </c>
      <c r="AA12" s="25"/>
      <c r="AD12" s="9">
        <v>43021136905</v>
      </c>
      <c r="AE12" s="9" t="s">
        <v>12</v>
      </c>
    </row>
    <row r="13" spans="1:31" ht="14.65" customHeight="1" x14ac:dyDescent="0.15">
      <c r="A13" s="7" t="s">
        <v>17</v>
      </c>
      <c r="B13" s="7" t="s">
        <v>111</v>
      </c>
      <c r="D13" s="23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4">
        <v>-27529060548</v>
      </c>
      <c r="Q13" s="221"/>
      <c r="R13" s="19"/>
      <c r="S13" s="19" t="s">
        <v>112</v>
      </c>
      <c r="T13" s="19"/>
      <c r="U13" s="19"/>
      <c r="V13" s="19"/>
      <c r="W13" s="19"/>
      <c r="X13" s="19"/>
      <c r="Y13" s="18"/>
      <c r="Z13" s="24">
        <v>2140714973</v>
      </c>
      <c r="AA13" s="25"/>
      <c r="AD13" s="9">
        <v>-27529060548</v>
      </c>
      <c r="AE13" s="9">
        <f>IF(COUNTIF(AE14:AE21,"-")=COUNTA(AE14:AE21),"-",SUM(AE14:AE21))</f>
        <v>2140714973</v>
      </c>
    </row>
    <row r="14" spans="1:31" ht="14.65" customHeight="1" x14ac:dyDescent="0.15">
      <c r="A14" s="7" t="s">
        <v>19</v>
      </c>
      <c r="B14" s="7" t="s">
        <v>113</v>
      </c>
      <c r="D14" s="23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4">
        <v>9526655630</v>
      </c>
      <c r="Q14" s="221"/>
      <c r="R14" s="19"/>
      <c r="S14" s="19"/>
      <c r="T14" s="19" t="s">
        <v>321</v>
      </c>
      <c r="U14" s="19"/>
      <c r="V14" s="19"/>
      <c r="W14" s="19"/>
      <c r="X14" s="19"/>
      <c r="Y14" s="18"/>
      <c r="Z14" s="24">
        <v>1742245127</v>
      </c>
      <c r="AA14" s="25"/>
      <c r="AD14" s="9">
        <v>9526655630</v>
      </c>
      <c r="AE14" s="9">
        <v>1742245127</v>
      </c>
    </row>
    <row r="15" spans="1:31" ht="14.65" customHeight="1" x14ac:dyDescent="0.15">
      <c r="A15" s="7" t="s">
        <v>21</v>
      </c>
      <c r="B15" s="7" t="s">
        <v>114</v>
      </c>
      <c r="D15" s="23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4">
        <v>-6798204954</v>
      </c>
      <c r="Q15" s="221"/>
      <c r="R15" s="19"/>
      <c r="S15" s="19"/>
      <c r="T15" s="19" t="s">
        <v>115</v>
      </c>
      <c r="U15" s="19"/>
      <c r="V15" s="19"/>
      <c r="W15" s="19"/>
      <c r="X15" s="19"/>
      <c r="Y15" s="18"/>
      <c r="Z15" s="24">
        <v>0</v>
      </c>
      <c r="AA15" s="25"/>
      <c r="AD15" s="9">
        <v>-6798204954</v>
      </c>
      <c r="AE15" s="9">
        <v>0</v>
      </c>
    </row>
    <row r="16" spans="1:31" ht="14.65" customHeight="1" x14ac:dyDescent="0.15">
      <c r="A16" s="7" t="s">
        <v>23</v>
      </c>
      <c r="B16" s="7" t="s">
        <v>116</v>
      </c>
      <c r="D16" s="23"/>
      <c r="E16" s="19"/>
      <c r="F16" s="19"/>
      <c r="G16" s="19"/>
      <c r="H16" s="19" t="s">
        <v>24</v>
      </c>
      <c r="I16" s="26"/>
      <c r="J16" s="26"/>
      <c r="K16" s="27"/>
      <c r="L16" s="27"/>
      <c r="M16" s="27"/>
      <c r="N16" s="27"/>
      <c r="O16" s="27"/>
      <c r="P16" s="24" t="s">
        <v>333</v>
      </c>
      <c r="Q16" s="221"/>
      <c r="R16" s="19"/>
      <c r="S16" s="19"/>
      <c r="T16" s="19" t="s">
        <v>117</v>
      </c>
      <c r="U16" s="19"/>
      <c r="V16" s="19"/>
      <c r="W16" s="19"/>
      <c r="X16" s="19"/>
      <c r="Y16" s="18"/>
      <c r="Z16" s="24" t="s">
        <v>333</v>
      </c>
      <c r="AA16" s="25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118</v>
      </c>
      <c r="D17" s="23"/>
      <c r="E17" s="19"/>
      <c r="F17" s="19"/>
      <c r="G17" s="19"/>
      <c r="H17" s="19" t="s">
        <v>26</v>
      </c>
      <c r="I17" s="26"/>
      <c r="J17" s="26"/>
      <c r="K17" s="27"/>
      <c r="L17" s="27"/>
      <c r="M17" s="27"/>
      <c r="N17" s="27"/>
      <c r="O17" s="27"/>
      <c r="P17" s="24" t="s">
        <v>333</v>
      </c>
      <c r="Q17" s="221"/>
      <c r="R17" s="18"/>
      <c r="S17" s="19"/>
      <c r="T17" s="19" t="s">
        <v>119</v>
      </c>
      <c r="U17" s="19"/>
      <c r="V17" s="19"/>
      <c r="W17" s="19"/>
      <c r="X17" s="19"/>
      <c r="Y17" s="18"/>
      <c r="Z17" s="24" t="s">
        <v>333</v>
      </c>
      <c r="AA17" s="25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120</v>
      </c>
      <c r="D18" s="23"/>
      <c r="E18" s="19"/>
      <c r="F18" s="19"/>
      <c r="G18" s="19"/>
      <c r="H18" s="19" t="s">
        <v>28</v>
      </c>
      <c r="I18" s="26"/>
      <c r="J18" s="26"/>
      <c r="K18" s="27"/>
      <c r="L18" s="27"/>
      <c r="M18" s="27"/>
      <c r="N18" s="27"/>
      <c r="O18" s="27"/>
      <c r="P18" s="24" t="s">
        <v>333</v>
      </c>
      <c r="Q18" s="221"/>
      <c r="R18" s="18"/>
      <c r="S18" s="19"/>
      <c r="T18" s="19" t="s">
        <v>121</v>
      </c>
      <c r="U18" s="19"/>
      <c r="V18" s="19"/>
      <c r="W18" s="19"/>
      <c r="X18" s="19"/>
      <c r="Y18" s="18"/>
      <c r="Z18" s="24" t="s">
        <v>333</v>
      </c>
      <c r="AA18" s="25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122</v>
      </c>
      <c r="D19" s="23"/>
      <c r="E19" s="19"/>
      <c r="F19" s="19"/>
      <c r="G19" s="19"/>
      <c r="H19" s="19" t="s">
        <v>30</v>
      </c>
      <c r="I19" s="26"/>
      <c r="J19" s="26"/>
      <c r="K19" s="27"/>
      <c r="L19" s="27"/>
      <c r="M19" s="27"/>
      <c r="N19" s="27"/>
      <c r="O19" s="27"/>
      <c r="P19" s="24" t="s">
        <v>333</v>
      </c>
      <c r="Q19" s="221"/>
      <c r="R19" s="19"/>
      <c r="S19" s="19"/>
      <c r="T19" s="19" t="s">
        <v>123</v>
      </c>
      <c r="U19" s="19"/>
      <c r="V19" s="19"/>
      <c r="W19" s="19"/>
      <c r="X19" s="19"/>
      <c r="Y19" s="18"/>
      <c r="Z19" s="24">
        <v>237905338</v>
      </c>
      <c r="AA19" s="25"/>
      <c r="AD19" s="9" t="s">
        <v>12</v>
      </c>
      <c r="AE19" s="9">
        <v>237905338</v>
      </c>
    </row>
    <row r="20" spans="1:31" ht="14.65" customHeight="1" x14ac:dyDescent="0.15">
      <c r="A20" s="7" t="s">
        <v>31</v>
      </c>
      <c r="B20" s="7" t="s">
        <v>124</v>
      </c>
      <c r="D20" s="23"/>
      <c r="E20" s="19"/>
      <c r="F20" s="19"/>
      <c r="G20" s="19"/>
      <c r="H20" s="19" t="s">
        <v>32</v>
      </c>
      <c r="I20" s="26"/>
      <c r="J20" s="26"/>
      <c r="K20" s="27"/>
      <c r="L20" s="27"/>
      <c r="M20" s="27"/>
      <c r="N20" s="27"/>
      <c r="O20" s="27"/>
      <c r="P20" s="24" t="s">
        <v>333</v>
      </c>
      <c r="Q20" s="221"/>
      <c r="R20" s="19"/>
      <c r="S20" s="19"/>
      <c r="T20" s="19" t="s">
        <v>125</v>
      </c>
      <c r="U20" s="19"/>
      <c r="V20" s="19"/>
      <c r="W20" s="19"/>
      <c r="X20" s="19"/>
      <c r="Y20" s="18"/>
      <c r="Z20" s="24">
        <v>160564508</v>
      </c>
      <c r="AA20" s="25"/>
      <c r="AD20" s="9" t="s">
        <v>12</v>
      </c>
      <c r="AE20" s="9">
        <v>160564508</v>
      </c>
    </row>
    <row r="21" spans="1:31" ht="14.65" customHeight="1" x14ac:dyDescent="0.15">
      <c r="A21" s="7" t="s">
        <v>33</v>
      </c>
      <c r="B21" s="7" t="s">
        <v>126</v>
      </c>
      <c r="D21" s="23"/>
      <c r="E21" s="19"/>
      <c r="F21" s="19"/>
      <c r="G21" s="19"/>
      <c r="H21" s="19" t="s">
        <v>34</v>
      </c>
      <c r="I21" s="26"/>
      <c r="J21" s="26"/>
      <c r="K21" s="27"/>
      <c r="L21" s="27"/>
      <c r="M21" s="27"/>
      <c r="N21" s="27"/>
      <c r="O21" s="27"/>
      <c r="P21" s="24" t="s">
        <v>333</v>
      </c>
      <c r="Q21" s="221"/>
      <c r="R21" s="19"/>
      <c r="S21" s="19"/>
      <c r="T21" s="19" t="s">
        <v>36</v>
      </c>
      <c r="U21" s="19"/>
      <c r="V21" s="19"/>
      <c r="W21" s="19"/>
      <c r="X21" s="19"/>
      <c r="Y21" s="18"/>
      <c r="Z21" s="24" t="s">
        <v>333</v>
      </c>
      <c r="AA21" s="25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99</v>
      </c>
      <c r="D22" s="23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4" t="s">
        <v>333</v>
      </c>
      <c r="Q22" s="221"/>
      <c r="R22" s="230" t="s">
        <v>100</v>
      </c>
      <c r="S22" s="231"/>
      <c r="T22" s="231"/>
      <c r="U22" s="231"/>
      <c r="V22" s="231"/>
      <c r="W22" s="231"/>
      <c r="X22" s="231"/>
      <c r="Y22" s="231"/>
      <c r="Z22" s="28">
        <v>22675936991</v>
      </c>
      <c r="AA22" s="29"/>
      <c r="AD22" s="9" t="s">
        <v>12</v>
      </c>
      <c r="AE22" s="9">
        <f>IF(AND(AE7="-",AE13="-"),"-",SUM(AE7,AE13))</f>
        <v>22675936991</v>
      </c>
    </row>
    <row r="23" spans="1:31" ht="14.65" customHeight="1" x14ac:dyDescent="0.15">
      <c r="A23" s="7" t="s">
        <v>37</v>
      </c>
      <c r="D23" s="23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4" t="s">
        <v>333</v>
      </c>
      <c r="Q23" s="221"/>
      <c r="R23" s="19" t="s">
        <v>322</v>
      </c>
      <c r="S23" s="30"/>
      <c r="T23" s="30"/>
      <c r="U23" s="30"/>
      <c r="V23" s="30"/>
      <c r="W23" s="30"/>
      <c r="X23" s="30"/>
      <c r="Y23" s="30"/>
      <c r="Z23" s="31"/>
      <c r="AA23" s="32"/>
      <c r="AD23" s="9" t="s">
        <v>12</v>
      </c>
    </row>
    <row r="24" spans="1:31" ht="14.65" customHeight="1" x14ac:dyDescent="0.15">
      <c r="A24" s="7" t="s">
        <v>39</v>
      </c>
      <c r="B24" s="7" t="s">
        <v>129</v>
      </c>
      <c r="D24" s="23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4">
        <v>218900000</v>
      </c>
      <c r="Q24" s="221"/>
      <c r="R24" s="19"/>
      <c r="S24" s="19" t="s">
        <v>130</v>
      </c>
      <c r="T24" s="19"/>
      <c r="U24" s="19"/>
      <c r="V24" s="19"/>
      <c r="W24" s="19"/>
      <c r="X24" s="19"/>
      <c r="Y24" s="18"/>
      <c r="Z24" s="24">
        <v>50867984222</v>
      </c>
      <c r="AA24" s="25"/>
      <c r="AD24" s="9">
        <v>218900000</v>
      </c>
      <c r="AE24" s="9">
        <v>50867984222</v>
      </c>
    </row>
    <row r="25" spans="1:31" ht="14.65" customHeight="1" x14ac:dyDescent="0.15">
      <c r="A25" s="7" t="s">
        <v>41</v>
      </c>
      <c r="B25" s="7" t="s">
        <v>131</v>
      </c>
      <c r="D25" s="23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4">
        <v>17131838453</v>
      </c>
      <c r="Q25" s="221"/>
      <c r="R25" s="19"/>
      <c r="S25" s="18" t="s">
        <v>132</v>
      </c>
      <c r="T25" s="19"/>
      <c r="U25" s="19"/>
      <c r="V25" s="19"/>
      <c r="W25" s="19"/>
      <c r="X25" s="19"/>
      <c r="Y25" s="18"/>
      <c r="Z25" s="24">
        <v>-21363797802</v>
      </c>
      <c r="AA25" s="25"/>
      <c r="AD25" s="9">
        <f>IF(COUNTIF(AD26:AD33,"-")=COUNTA(AD26:AD33),"-",SUM(AD26:AD33))</f>
        <v>17131838453</v>
      </c>
      <c r="AE25" s="9">
        <v>-21363797802</v>
      </c>
    </row>
    <row r="26" spans="1:31" ht="14.65" customHeight="1" x14ac:dyDescent="0.15">
      <c r="A26" s="7" t="s">
        <v>43</v>
      </c>
      <c r="D26" s="23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4">
        <v>6794109422</v>
      </c>
      <c r="Q26" s="221"/>
      <c r="R26" s="23"/>
      <c r="S26" s="19"/>
      <c r="T26" s="19"/>
      <c r="U26" s="19"/>
      <c r="V26" s="19"/>
      <c r="W26" s="19"/>
      <c r="X26" s="19"/>
      <c r="Y26" s="18"/>
      <c r="Z26" s="24"/>
      <c r="AA26" s="33"/>
      <c r="AD26" s="9">
        <v>6794109422</v>
      </c>
    </row>
    <row r="27" spans="1:31" ht="14.65" customHeight="1" x14ac:dyDescent="0.15">
      <c r="A27" s="7" t="s">
        <v>44</v>
      </c>
      <c r="D27" s="23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4">
        <v>374963000</v>
      </c>
      <c r="Q27" s="221"/>
      <c r="R27" s="232"/>
      <c r="S27" s="233"/>
      <c r="T27" s="233"/>
      <c r="U27" s="233"/>
      <c r="V27" s="233"/>
      <c r="W27" s="233"/>
      <c r="X27" s="233"/>
      <c r="Y27" s="233"/>
      <c r="Z27" s="24"/>
      <c r="AA27" s="25"/>
      <c r="AD27" s="9">
        <v>374963000</v>
      </c>
    </row>
    <row r="28" spans="1:31" ht="14.65" customHeight="1" x14ac:dyDescent="0.15">
      <c r="A28" s="7" t="s">
        <v>45</v>
      </c>
      <c r="D28" s="23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4">
        <v>-297784239</v>
      </c>
      <c r="Q28" s="221"/>
      <c r="R28" s="19"/>
      <c r="S28" s="30"/>
      <c r="T28" s="30"/>
      <c r="U28" s="30"/>
      <c r="V28" s="30"/>
      <c r="W28" s="30"/>
      <c r="X28" s="30"/>
      <c r="Y28" s="30"/>
      <c r="Z28" s="31"/>
      <c r="AA28" s="34"/>
      <c r="AD28" s="9">
        <v>-297784239</v>
      </c>
    </row>
    <row r="29" spans="1:31" ht="14.65" customHeight="1" x14ac:dyDescent="0.15">
      <c r="A29" s="7" t="s">
        <v>46</v>
      </c>
      <c r="D29" s="23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4">
        <v>28887503068</v>
      </c>
      <c r="Q29" s="221"/>
      <c r="R29" s="19"/>
      <c r="S29" s="19"/>
      <c r="T29" s="19"/>
      <c r="U29" s="19"/>
      <c r="V29" s="19"/>
      <c r="W29" s="19"/>
      <c r="X29" s="19"/>
      <c r="Y29" s="18"/>
      <c r="Z29" s="24"/>
      <c r="AA29" s="33"/>
      <c r="AD29" s="9">
        <v>28887503068</v>
      </c>
    </row>
    <row r="30" spans="1:31" ht="14.65" customHeight="1" x14ac:dyDescent="0.15">
      <c r="A30" s="7" t="s">
        <v>47</v>
      </c>
      <c r="D30" s="23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4">
        <v>-18626952798</v>
      </c>
      <c r="Q30" s="221"/>
      <c r="R30" s="17"/>
      <c r="S30" s="18"/>
      <c r="T30" s="18"/>
      <c r="U30" s="18"/>
      <c r="V30" s="18"/>
      <c r="W30" s="18"/>
      <c r="X30" s="18"/>
      <c r="Y30" s="35"/>
      <c r="Z30" s="24"/>
      <c r="AA30" s="33"/>
      <c r="AD30" s="9">
        <v>-18626952798</v>
      </c>
    </row>
    <row r="31" spans="1:31" ht="14.65" customHeight="1" x14ac:dyDescent="0.15">
      <c r="A31" s="7" t="s">
        <v>48</v>
      </c>
      <c r="D31" s="23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4" t="s">
        <v>333</v>
      </c>
      <c r="Q31" s="221"/>
      <c r="R31" s="18"/>
      <c r="S31" s="18"/>
      <c r="T31" s="18"/>
      <c r="U31" s="18"/>
      <c r="V31" s="18"/>
      <c r="W31" s="18"/>
      <c r="X31" s="18"/>
      <c r="Y31" s="18"/>
      <c r="Z31" s="24"/>
      <c r="AA31" s="33"/>
      <c r="AD31" s="9" t="s">
        <v>12</v>
      </c>
    </row>
    <row r="32" spans="1:31" ht="14.65" customHeight="1" x14ac:dyDescent="0.15">
      <c r="A32" s="7" t="s">
        <v>49</v>
      </c>
      <c r="D32" s="23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4" t="s">
        <v>333</v>
      </c>
      <c r="Q32" s="221"/>
      <c r="R32" s="36"/>
      <c r="S32" s="36"/>
      <c r="T32" s="36"/>
      <c r="U32" s="36"/>
      <c r="V32" s="36"/>
      <c r="W32" s="36"/>
      <c r="X32" s="36"/>
      <c r="Y32" s="36"/>
      <c r="Z32" s="21"/>
      <c r="AA32" s="37"/>
      <c r="AD32" s="9" t="s">
        <v>12</v>
      </c>
    </row>
    <row r="33" spans="1:30" ht="14.65" customHeight="1" x14ac:dyDescent="0.15">
      <c r="A33" s="7" t="s">
        <v>50</v>
      </c>
      <c r="D33" s="23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4">
        <v>0</v>
      </c>
      <c r="Q33" s="221"/>
      <c r="R33" s="36"/>
      <c r="S33" s="36"/>
      <c r="T33" s="36"/>
      <c r="U33" s="36"/>
      <c r="V33" s="36"/>
      <c r="W33" s="36"/>
      <c r="X33" s="36"/>
      <c r="Y33" s="36"/>
      <c r="Z33" s="21"/>
      <c r="AA33" s="37"/>
      <c r="AD33" s="9">
        <v>0</v>
      </c>
    </row>
    <row r="34" spans="1:30" ht="14.65" customHeight="1" x14ac:dyDescent="0.15">
      <c r="A34" s="7" t="s">
        <v>51</v>
      </c>
      <c r="D34" s="23"/>
      <c r="E34" s="19"/>
      <c r="F34" s="19"/>
      <c r="G34" s="19" t="s">
        <v>52</v>
      </c>
      <c r="H34" s="26"/>
      <c r="I34" s="26"/>
      <c r="J34" s="26"/>
      <c r="K34" s="27"/>
      <c r="L34" s="27"/>
      <c r="M34" s="27"/>
      <c r="N34" s="27"/>
      <c r="O34" s="27"/>
      <c r="P34" s="24">
        <v>2741078581</v>
      </c>
      <c r="Q34" s="221"/>
      <c r="R34" s="36"/>
      <c r="S34" s="36"/>
      <c r="T34" s="36"/>
      <c r="U34" s="36"/>
      <c r="V34" s="36"/>
      <c r="W34" s="36"/>
      <c r="X34" s="36"/>
      <c r="Y34" s="36"/>
      <c r="Z34" s="21"/>
      <c r="AA34" s="37"/>
      <c r="AD34" s="9">
        <v>2741078581</v>
      </c>
    </row>
    <row r="35" spans="1:30" ht="14.65" customHeight="1" x14ac:dyDescent="0.15">
      <c r="A35" s="7" t="s">
        <v>53</v>
      </c>
      <c r="D35" s="23"/>
      <c r="E35" s="19"/>
      <c r="F35" s="19"/>
      <c r="G35" s="19" t="s">
        <v>54</v>
      </c>
      <c r="H35" s="26"/>
      <c r="I35" s="26"/>
      <c r="J35" s="26"/>
      <c r="K35" s="27"/>
      <c r="L35" s="27"/>
      <c r="M35" s="27"/>
      <c r="N35" s="27"/>
      <c r="O35" s="27"/>
      <c r="P35" s="24">
        <v>-2383820145</v>
      </c>
      <c r="Q35" s="221"/>
      <c r="R35" s="36"/>
      <c r="S35" s="36"/>
      <c r="T35" s="36"/>
      <c r="U35" s="36"/>
      <c r="V35" s="36"/>
      <c r="W35" s="36"/>
      <c r="X35" s="36"/>
      <c r="Y35" s="36"/>
      <c r="Z35" s="21"/>
      <c r="AA35" s="37"/>
      <c r="AD35" s="9">
        <v>-2383820145</v>
      </c>
    </row>
    <row r="36" spans="1:30" ht="14.65" customHeight="1" x14ac:dyDescent="0.15">
      <c r="A36" s="7" t="s">
        <v>55</v>
      </c>
      <c r="D36" s="23"/>
      <c r="E36" s="19"/>
      <c r="F36" s="19" t="s">
        <v>56</v>
      </c>
      <c r="G36" s="19"/>
      <c r="H36" s="26"/>
      <c r="I36" s="26"/>
      <c r="J36" s="26"/>
      <c r="K36" s="27"/>
      <c r="L36" s="27"/>
      <c r="M36" s="27"/>
      <c r="N36" s="27"/>
      <c r="O36" s="27"/>
      <c r="P36" s="24">
        <v>37223510</v>
      </c>
      <c r="Q36" s="221"/>
      <c r="R36" s="36"/>
      <c r="S36" s="36"/>
      <c r="T36" s="36"/>
      <c r="U36" s="36"/>
      <c r="V36" s="36"/>
      <c r="W36" s="36"/>
      <c r="X36" s="36"/>
      <c r="Y36" s="36"/>
      <c r="Z36" s="21"/>
      <c r="AA36" s="37"/>
      <c r="AD36" s="9">
        <f>IF(COUNTIF(AD37:AD38,"-")=COUNTA(AD37:AD38),"-",SUM(AD37:AD38))</f>
        <v>37223510</v>
      </c>
    </row>
    <row r="37" spans="1:30" ht="14.65" customHeight="1" x14ac:dyDescent="0.15">
      <c r="A37" s="7" t="s">
        <v>57</v>
      </c>
      <c r="D37" s="23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4">
        <v>37223510</v>
      </c>
      <c r="Q37" s="221"/>
      <c r="R37" s="36"/>
      <c r="S37" s="36"/>
      <c r="T37" s="36"/>
      <c r="U37" s="36"/>
      <c r="V37" s="36"/>
      <c r="W37" s="36"/>
      <c r="X37" s="36"/>
      <c r="Y37" s="36"/>
      <c r="Z37" s="21"/>
      <c r="AA37" s="37"/>
      <c r="AD37" s="9">
        <v>37223510</v>
      </c>
    </row>
    <row r="38" spans="1:30" ht="14.65" customHeight="1" x14ac:dyDescent="0.15">
      <c r="A38" s="7" t="s">
        <v>59</v>
      </c>
      <c r="D38" s="23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4" t="s">
        <v>333</v>
      </c>
      <c r="Q38" s="221"/>
      <c r="R38" s="36"/>
      <c r="S38" s="36"/>
      <c r="T38" s="36"/>
      <c r="U38" s="36"/>
      <c r="V38" s="36"/>
      <c r="W38" s="36"/>
      <c r="X38" s="36"/>
      <c r="Y38" s="36"/>
      <c r="Z38" s="21"/>
      <c r="AA38" s="37"/>
      <c r="AD38" s="9" t="s">
        <v>12</v>
      </c>
    </row>
    <row r="39" spans="1:30" ht="14.65" customHeight="1" x14ac:dyDescent="0.15">
      <c r="A39" s="7" t="s">
        <v>60</v>
      </c>
      <c r="D39" s="23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4">
        <v>2778497717</v>
      </c>
      <c r="Q39" s="221"/>
      <c r="R39" s="36"/>
      <c r="S39" s="36"/>
      <c r="T39" s="36"/>
      <c r="U39" s="36"/>
      <c r="V39" s="36"/>
      <c r="W39" s="36"/>
      <c r="X39" s="36"/>
      <c r="Y39" s="36"/>
      <c r="Z39" s="21"/>
      <c r="AA39" s="37"/>
      <c r="AD39" s="9">
        <f>IF(COUNTIF(AD40:AD51,"-")=COUNTA(AD40:AD51),"-",SUM(AD40,AD44:AD47,AD50:AD51))</f>
        <v>2778497717</v>
      </c>
    </row>
    <row r="40" spans="1:30" ht="14.65" customHeight="1" x14ac:dyDescent="0.15">
      <c r="A40" s="7" t="s">
        <v>62</v>
      </c>
      <c r="D40" s="23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4">
        <v>400198000</v>
      </c>
      <c r="Q40" s="221"/>
      <c r="R40" s="36"/>
      <c r="S40" s="36"/>
      <c r="T40" s="36"/>
      <c r="U40" s="36"/>
      <c r="V40" s="36"/>
      <c r="W40" s="36"/>
      <c r="X40" s="36"/>
      <c r="Y40" s="36"/>
      <c r="Z40" s="21"/>
      <c r="AA40" s="37"/>
      <c r="AD40" s="9">
        <f>IF(COUNTIF(AD41:AD43,"-")=COUNTA(AD41:AD43),"-",SUM(AD41:AD43))</f>
        <v>400198000</v>
      </c>
    </row>
    <row r="41" spans="1:30" ht="14.65" customHeight="1" x14ac:dyDescent="0.15">
      <c r="A41" s="7" t="s">
        <v>64</v>
      </c>
      <c r="D41" s="23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4">
        <v>37000000</v>
      </c>
      <c r="Q41" s="221"/>
      <c r="R41" s="36"/>
      <c r="S41" s="36"/>
      <c r="T41" s="36"/>
      <c r="U41" s="36"/>
      <c r="V41" s="36"/>
      <c r="W41" s="36"/>
      <c r="X41" s="36"/>
      <c r="Y41" s="36"/>
      <c r="Z41" s="21"/>
      <c r="AA41" s="37"/>
      <c r="AD41" s="9">
        <v>37000000</v>
      </c>
    </row>
    <row r="42" spans="1:30" ht="14.65" customHeight="1" x14ac:dyDescent="0.15">
      <c r="A42" s="7" t="s">
        <v>66</v>
      </c>
      <c r="D42" s="23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4">
        <v>363198000</v>
      </c>
      <c r="Q42" s="221"/>
      <c r="R42" s="36"/>
      <c r="S42" s="36"/>
      <c r="T42" s="36"/>
      <c r="U42" s="36"/>
      <c r="V42" s="36"/>
      <c r="W42" s="36"/>
      <c r="X42" s="36"/>
      <c r="Y42" s="36"/>
      <c r="Z42" s="21"/>
      <c r="AA42" s="37"/>
      <c r="AD42" s="9">
        <v>363198000</v>
      </c>
    </row>
    <row r="43" spans="1:30" ht="14.65" customHeight="1" x14ac:dyDescent="0.15">
      <c r="A43" s="7" t="s">
        <v>68</v>
      </c>
      <c r="D43" s="23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4" t="s">
        <v>333</v>
      </c>
      <c r="Q43" s="221"/>
      <c r="R43" s="36"/>
      <c r="S43" s="36"/>
      <c r="T43" s="36"/>
      <c r="U43" s="36"/>
      <c r="V43" s="36"/>
      <c r="W43" s="36"/>
      <c r="X43" s="36"/>
      <c r="Y43" s="36"/>
      <c r="Z43" s="21"/>
      <c r="AA43" s="37"/>
      <c r="AD43" s="9" t="s">
        <v>12</v>
      </c>
    </row>
    <row r="44" spans="1:30" ht="14.65" customHeight="1" x14ac:dyDescent="0.15">
      <c r="A44" s="7" t="s">
        <v>69</v>
      </c>
      <c r="D44" s="23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4">
        <v>-18591815</v>
      </c>
      <c r="Q44" s="221"/>
      <c r="R44" s="36"/>
      <c r="S44" s="36"/>
      <c r="T44" s="36"/>
      <c r="U44" s="36"/>
      <c r="V44" s="36"/>
      <c r="W44" s="36"/>
      <c r="X44" s="36"/>
      <c r="Y44" s="36"/>
      <c r="Z44" s="21"/>
      <c r="AA44" s="37"/>
      <c r="AD44" s="9">
        <v>-18591815</v>
      </c>
    </row>
    <row r="45" spans="1:30" ht="14.65" customHeight="1" x14ac:dyDescent="0.15">
      <c r="A45" s="7" t="s">
        <v>71</v>
      </c>
      <c r="D45" s="23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4">
        <v>377407737</v>
      </c>
      <c r="Q45" s="221"/>
      <c r="R45" s="36"/>
      <c r="S45" s="36"/>
      <c r="T45" s="36"/>
      <c r="U45" s="36"/>
      <c r="V45" s="36"/>
      <c r="W45" s="36"/>
      <c r="X45" s="36"/>
      <c r="Y45" s="36"/>
      <c r="Z45" s="21"/>
      <c r="AA45" s="37"/>
      <c r="AD45" s="9">
        <v>377407737</v>
      </c>
    </row>
    <row r="46" spans="1:30" ht="14.65" customHeight="1" x14ac:dyDescent="0.15">
      <c r="A46" s="7" t="s">
        <v>73</v>
      </c>
      <c r="D46" s="23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4">
        <v>5975680</v>
      </c>
      <c r="Q46" s="221"/>
      <c r="R46" s="36"/>
      <c r="S46" s="36"/>
      <c r="T46" s="36"/>
      <c r="U46" s="36"/>
      <c r="V46" s="36"/>
      <c r="W46" s="36"/>
      <c r="X46" s="36"/>
      <c r="Y46" s="36"/>
      <c r="Z46" s="21"/>
      <c r="AA46" s="37"/>
      <c r="AD46" s="9">
        <v>5975680</v>
      </c>
    </row>
    <row r="47" spans="1:30" ht="14.65" customHeight="1" x14ac:dyDescent="0.15">
      <c r="A47" s="7" t="s">
        <v>75</v>
      </c>
      <c r="D47" s="23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4">
        <v>2067761271</v>
      </c>
      <c r="Q47" s="221"/>
      <c r="R47" s="36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IF(COUNTIF(AD48:AD49,"-")=COUNTA(AD48:AD49),"-",SUM(AD48:AD49))</f>
        <v>2067761271</v>
      </c>
    </row>
    <row r="48" spans="1:30" ht="14.65" customHeight="1" x14ac:dyDescent="0.15">
      <c r="A48" s="7" t="s">
        <v>77</v>
      </c>
      <c r="D48" s="23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4" t="s">
        <v>333</v>
      </c>
      <c r="Q48" s="221"/>
      <c r="R48" s="36"/>
      <c r="S48" s="36"/>
      <c r="T48" s="36"/>
      <c r="U48" s="36"/>
      <c r="V48" s="36"/>
      <c r="W48" s="36"/>
      <c r="X48" s="36"/>
      <c r="Y48" s="36"/>
      <c r="Z48" s="21"/>
      <c r="AA48" s="37"/>
      <c r="AD48" s="9" t="s">
        <v>12</v>
      </c>
    </row>
    <row r="49" spans="1:31" ht="14.65" customHeight="1" x14ac:dyDescent="0.15">
      <c r="A49" s="7" t="s">
        <v>79</v>
      </c>
      <c r="D49" s="23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4">
        <v>2067761271</v>
      </c>
      <c r="Q49" s="221"/>
      <c r="R49" s="36"/>
      <c r="S49" s="36"/>
      <c r="T49" s="36"/>
      <c r="U49" s="36"/>
      <c r="V49" s="36"/>
      <c r="W49" s="36"/>
      <c r="X49" s="36"/>
      <c r="Y49" s="36"/>
      <c r="Z49" s="21"/>
      <c r="AA49" s="37"/>
      <c r="AD49" s="9">
        <v>2067761271</v>
      </c>
    </row>
    <row r="50" spans="1:31" ht="14.65" customHeight="1" x14ac:dyDescent="0.15">
      <c r="A50" s="7" t="s">
        <v>80</v>
      </c>
      <c r="D50" s="23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4" t="s">
        <v>333</v>
      </c>
      <c r="Q50" s="221"/>
      <c r="R50" s="36"/>
      <c r="S50" s="36"/>
      <c r="T50" s="36"/>
      <c r="U50" s="36"/>
      <c r="V50" s="36"/>
      <c r="W50" s="36"/>
      <c r="X50" s="36"/>
      <c r="Y50" s="36"/>
      <c r="Z50" s="21"/>
      <c r="AA50" s="37"/>
      <c r="AD50" s="9" t="s">
        <v>12</v>
      </c>
    </row>
    <row r="51" spans="1:31" ht="14.65" customHeight="1" x14ac:dyDescent="0.15">
      <c r="A51" s="7" t="s">
        <v>81</v>
      </c>
      <c r="D51" s="23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4">
        <v>-54253156</v>
      </c>
      <c r="Q51" s="221"/>
      <c r="R51" s="36"/>
      <c r="S51" s="36"/>
      <c r="T51" s="36"/>
      <c r="U51" s="36"/>
      <c r="V51" s="36"/>
      <c r="W51" s="36"/>
      <c r="X51" s="36"/>
      <c r="Y51" s="36"/>
      <c r="Z51" s="21"/>
      <c r="AA51" s="37"/>
      <c r="AD51" s="9">
        <v>-54253156</v>
      </c>
    </row>
    <row r="52" spans="1:31" ht="14.65" customHeight="1" x14ac:dyDescent="0.15">
      <c r="A52" s="7" t="s">
        <v>83</v>
      </c>
      <c r="D52" s="23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4">
        <v>2494390906</v>
      </c>
      <c r="Q52" s="221"/>
      <c r="R52" s="36"/>
      <c r="S52" s="36"/>
      <c r="T52" s="36"/>
      <c r="U52" s="36"/>
      <c r="V52" s="36"/>
      <c r="W52" s="36"/>
      <c r="X52" s="36"/>
      <c r="Y52" s="36"/>
      <c r="Z52" s="21"/>
      <c r="AA52" s="37"/>
      <c r="AD52" s="9">
        <f>IF(COUNTIF(AD53:AD61,"-")=COUNTA(AD53:AD61),"-",SUM(AD53:AD56,AD59:AD61))</f>
        <v>2494390906</v>
      </c>
    </row>
    <row r="53" spans="1:31" ht="14.65" customHeight="1" x14ac:dyDescent="0.15">
      <c r="A53" s="7" t="s">
        <v>85</v>
      </c>
      <c r="D53" s="23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4">
        <v>1240321405</v>
      </c>
      <c r="Q53" s="221"/>
      <c r="R53" s="36"/>
      <c r="S53" s="36"/>
      <c r="T53" s="36"/>
      <c r="U53" s="36"/>
      <c r="V53" s="36"/>
      <c r="W53" s="36"/>
      <c r="X53" s="36"/>
      <c r="Y53" s="36"/>
      <c r="Z53" s="21"/>
      <c r="AA53" s="37"/>
      <c r="AD53" s="9">
        <v>1240321405</v>
      </c>
    </row>
    <row r="54" spans="1:31" ht="14.65" customHeight="1" x14ac:dyDescent="0.15">
      <c r="A54" s="7" t="s">
        <v>87</v>
      </c>
      <c r="D54" s="23"/>
      <c r="E54" s="18"/>
      <c r="F54" s="19" t="s">
        <v>88</v>
      </c>
      <c r="G54" s="19"/>
      <c r="H54" s="26"/>
      <c r="I54" s="19"/>
      <c r="J54" s="19"/>
      <c r="K54" s="18"/>
      <c r="L54" s="18"/>
      <c r="M54" s="18"/>
      <c r="N54" s="18"/>
      <c r="O54" s="18"/>
      <c r="P54" s="24">
        <v>75548732</v>
      </c>
      <c r="Q54" s="221"/>
      <c r="R54" s="36"/>
      <c r="S54" s="36"/>
      <c r="T54" s="36"/>
      <c r="U54" s="36"/>
      <c r="V54" s="36"/>
      <c r="W54" s="36"/>
      <c r="X54" s="36"/>
      <c r="Y54" s="36"/>
      <c r="Z54" s="21"/>
      <c r="AA54" s="37"/>
      <c r="AD54" s="9">
        <v>75548732</v>
      </c>
    </row>
    <row r="55" spans="1:31" ht="14.65" customHeight="1" x14ac:dyDescent="0.15">
      <c r="A55" s="7">
        <v>1500000</v>
      </c>
      <c r="D55" s="23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4">
        <v>1177440</v>
      </c>
      <c r="Q55" s="221"/>
      <c r="R55" s="36"/>
      <c r="S55" s="36"/>
      <c r="T55" s="36"/>
      <c r="U55" s="36"/>
      <c r="V55" s="36"/>
      <c r="W55" s="36"/>
      <c r="X55" s="36"/>
      <c r="Y55" s="36"/>
      <c r="Z55" s="21"/>
      <c r="AA55" s="37"/>
      <c r="AD55" s="9">
        <v>1177440</v>
      </c>
    </row>
    <row r="56" spans="1:31" ht="14.65" customHeight="1" x14ac:dyDescent="0.15">
      <c r="A56" s="7" t="s">
        <v>90</v>
      </c>
      <c r="D56" s="23"/>
      <c r="E56" s="19"/>
      <c r="F56" s="19" t="s">
        <v>76</v>
      </c>
      <c r="G56" s="19"/>
      <c r="H56" s="26"/>
      <c r="I56" s="19"/>
      <c r="J56" s="19"/>
      <c r="K56" s="18"/>
      <c r="L56" s="18"/>
      <c r="M56" s="18"/>
      <c r="N56" s="18"/>
      <c r="O56" s="18"/>
      <c r="P56" s="24">
        <v>1181074277</v>
      </c>
      <c r="Q56" s="221"/>
      <c r="R56" s="36"/>
      <c r="S56" s="36"/>
      <c r="T56" s="36"/>
      <c r="U56" s="36"/>
      <c r="V56" s="36"/>
      <c r="W56" s="36"/>
      <c r="X56" s="36"/>
      <c r="Y56" s="36"/>
      <c r="Z56" s="21"/>
      <c r="AA56" s="37"/>
      <c r="AD56" s="9">
        <f>IF(COUNTIF(AD57:AD58,"-")=COUNTA(AD57:AD58),"-",SUM(AD57:AD58))</f>
        <v>1181074277</v>
      </c>
    </row>
    <row r="57" spans="1:31" ht="14.65" customHeight="1" x14ac:dyDescent="0.15">
      <c r="A57" s="7" t="s">
        <v>91</v>
      </c>
      <c r="D57" s="23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4">
        <v>1155148677</v>
      </c>
      <c r="Q57" s="221"/>
      <c r="R57" s="36"/>
      <c r="S57" s="36"/>
      <c r="T57" s="36"/>
      <c r="U57" s="36"/>
      <c r="V57" s="36"/>
      <c r="W57" s="36"/>
      <c r="X57" s="36"/>
      <c r="Y57" s="36"/>
      <c r="Z57" s="21"/>
      <c r="AA57" s="37"/>
      <c r="AD57" s="9">
        <v>1155148677</v>
      </c>
    </row>
    <row r="58" spans="1:31" ht="14.65" customHeight="1" x14ac:dyDescent="0.15">
      <c r="A58" s="7" t="s">
        <v>93</v>
      </c>
      <c r="D58" s="23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4">
        <v>25925600</v>
      </c>
      <c r="Q58" s="221"/>
      <c r="R58" s="36"/>
      <c r="S58" s="36"/>
      <c r="T58" s="36"/>
      <c r="U58" s="36"/>
      <c r="V58" s="36"/>
      <c r="W58" s="36"/>
      <c r="X58" s="36"/>
      <c r="Y58" s="36"/>
      <c r="Z58" s="21"/>
      <c r="AA58" s="37"/>
      <c r="AD58" s="9">
        <v>25925600</v>
      </c>
    </row>
    <row r="59" spans="1:31" ht="14.65" customHeight="1" x14ac:dyDescent="0.15">
      <c r="A59" s="7" t="s">
        <v>94</v>
      </c>
      <c r="D59" s="23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4" t="s">
        <v>333</v>
      </c>
      <c r="Q59" s="221"/>
      <c r="R59" s="36"/>
      <c r="S59" s="36"/>
      <c r="T59" s="36"/>
      <c r="U59" s="36"/>
      <c r="V59" s="36"/>
      <c r="W59" s="36"/>
      <c r="X59" s="36"/>
      <c r="Y59" s="36"/>
      <c r="Z59" s="21"/>
      <c r="AA59" s="37"/>
      <c r="AD59" s="9" t="s">
        <v>12</v>
      </c>
    </row>
    <row r="60" spans="1:31" ht="14.65" customHeight="1" x14ac:dyDescent="0.15">
      <c r="A60" s="7" t="s">
        <v>96</v>
      </c>
      <c r="D60" s="23"/>
      <c r="E60" s="19"/>
      <c r="F60" s="19" t="s">
        <v>36</v>
      </c>
      <c r="G60" s="19"/>
      <c r="H60" s="26"/>
      <c r="I60" s="19"/>
      <c r="J60" s="19"/>
      <c r="K60" s="18"/>
      <c r="L60" s="18"/>
      <c r="M60" s="18"/>
      <c r="N60" s="18"/>
      <c r="O60" s="18"/>
      <c r="P60" s="24" t="s">
        <v>333</v>
      </c>
      <c r="Q60" s="221"/>
      <c r="R60" s="36"/>
      <c r="S60" s="36"/>
      <c r="T60" s="36"/>
      <c r="U60" s="36"/>
      <c r="V60" s="36"/>
      <c r="W60" s="36"/>
      <c r="X60" s="36"/>
      <c r="Y60" s="36"/>
      <c r="Z60" s="21"/>
      <c r="AA60" s="37"/>
      <c r="AD60" s="9" t="s">
        <v>12</v>
      </c>
    </row>
    <row r="61" spans="1:31" ht="14.65" customHeight="1" thickBot="1" x14ac:dyDescent="0.2">
      <c r="A61" s="7" t="s">
        <v>97</v>
      </c>
      <c r="B61" s="7" t="s">
        <v>127</v>
      </c>
      <c r="D61" s="23"/>
      <c r="E61" s="19"/>
      <c r="F61" s="36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4">
        <v>-3730948</v>
      </c>
      <c r="Q61" s="221"/>
      <c r="R61" s="234" t="s">
        <v>128</v>
      </c>
      <c r="S61" s="235"/>
      <c r="T61" s="235"/>
      <c r="U61" s="235"/>
      <c r="V61" s="235"/>
      <c r="W61" s="235"/>
      <c r="X61" s="235"/>
      <c r="Y61" s="236"/>
      <c r="Z61" s="38">
        <v>29504186420</v>
      </c>
      <c r="AA61" s="39"/>
      <c r="AD61" s="9">
        <v>-3730948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37" t="s">
        <v>3</v>
      </c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9"/>
      <c r="P62" s="40">
        <v>52180123411</v>
      </c>
      <c r="Q62" s="222"/>
      <c r="R62" s="225" t="s">
        <v>323</v>
      </c>
      <c r="S62" s="226"/>
      <c r="T62" s="226"/>
      <c r="U62" s="226"/>
      <c r="V62" s="226"/>
      <c r="W62" s="226"/>
      <c r="X62" s="226"/>
      <c r="Y62" s="240"/>
      <c r="Z62" s="40">
        <v>52180123411</v>
      </c>
      <c r="AA62" s="41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Z63" s="18"/>
      <c r="AA63" s="18"/>
    </row>
    <row r="64" spans="1:31" ht="14.65" customHeight="1" x14ac:dyDescent="0.15">
      <c r="D64" s="43"/>
      <c r="E64" s="44"/>
      <c r="F64" s="43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2"/>
      <c r="AA64" s="42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P43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47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A1" s="1"/>
      <c r="C1" s="45"/>
      <c r="D1" s="45"/>
      <c r="E1" s="45"/>
      <c r="F1" s="45"/>
      <c r="G1" s="45"/>
      <c r="H1" s="45"/>
      <c r="I1" s="45"/>
      <c r="J1" s="3"/>
      <c r="K1" s="3"/>
      <c r="L1" s="3"/>
      <c r="M1" s="3"/>
      <c r="N1" s="3"/>
      <c r="O1" s="3"/>
      <c r="P1" s="46"/>
    </row>
    <row r="2" spans="1:16" ht="24" x14ac:dyDescent="0.2">
      <c r="C2" s="241" t="s">
        <v>334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48"/>
    </row>
    <row r="3" spans="1:16" ht="17.25" x14ac:dyDescent="0.2">
      <c r="C3" s="242" t="s">
        <v>335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48"/>
    </row>
    <row r="4" spans="1:16" ht="17.25" x14ac:dyDescent="0.2">
      <c r="C4" s="242" t="s">
        <v>336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48"/>
    </row>
    <row r="5" spans="1:16" ht="18" thickBot="1" x14ac:dyDescent="0.25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0</v>
      </c>
      <c r="P5" s="48"/>
    </row>
    <row r="6" spans="1:16" ht="18" thickBot="1" x14ac:dyDescent="0.25">
      <c r="A6" s="47" t="s">
        <v>315</v>
      </c>
      <c r="C6" s="243" t="s">
        <v>1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317</v>
      </c>
      <c r="O6" s="246"/>
      <c r="P6" s="48"/>
    </row>
    <row r="7" spans="1:16" x14ac:dyDescent="0.15">
      <c r="A7" s="47" t="s">
        <v>136</v>
      </c>
      <c r="C7" s="51"/>
      <c r="D7" s="52" t="s">
        <v>137</v>
      </c>
      <c r="E7" s="52"/>
      <c r="F7" s="53"/>
      <c r="G7" s="52"/>
      <c r="H7" s="52"/>
      <c r="I7" s="52"/>
      <c r="J7" s="52"/>
      <c r="K7" s="53"/>
      <c r="L7" s="53"/>
      <c r="M7" s="53"/>
      <c r="N7" s="54">
        <v>16438666770</v>
      </c>
      <c r="O7" s="55"/>
      <c r="P7" s="213"/>
    </row>
    <row r="8" spans="1:16" x14ac:dyDescent="0.15">
      <c r="A8" s="47" t="s">
        <v>138</v>
      </c>
      <c r="C8" s="51"/>
      <c r="D8" s="52"/>
      <c r="E8" s="52" t="s">
        <v>139</v>
      </c>
      <c r="F8" s="52"/>
      <c r="G8" s="52"/>
      <c r="H8" s="52"/>
      <c r="I8" s="52"/>
      <c r="J8" s="52"/>
      <c r="K8" s="53"/>
      <c r="L8" s="53"/>
      <c r="M8" s="53"/>
      <c r="N8" s="54">
        <v>8708881392</v>
      </c>
      <c r="O8" s="56"/>
      <c r="P8" s="213"/>
    </row>
    <row r="9" spans="1:16" x14ac:dyDescent="0.15">
      <c r="A9" s="47" t="s">
        <v>140</v>
      </c>
      <c r="C9" s="51"/>
      <c r="D9" s="52"/>
      <c r="E9" s="52"/>
      <c r="F9" s="52" t="s">
        <v>141</v>
      </c>
      <c r="G9" s="52"/>
      <c r="H9" s="52"/>
      <c r="I9" s="52"/>
      <c r="J9" s="52"/>
      <c r="K9" s="53"/>
      <c r="L9" s="53"/>
      <c r="M9" s="53"/>
      <c r="N9" s="54">
        <v>3053139475</v>
      </c>
      <c r="O9" s="56"/>
      <c r="P9" s="213"/>
    </row>
    <row r="10" spans="1:16" x14ac:dyDescent="0.15">
      <c r="A10" s="47" t="s">
        <v>142</v>
      </c>
      <c r="C10" s="51"/>
      <c r="D10" s="52"/>
      <c r="E10" s="52"/>
      <c r="F10" s="52"/>
      <c r="G10" s="52" t="s">
        <v>143</v>
      </c>
      <c r="H10" s="52"/>
      <c r="I10" s="52"/>
      <c r="J10" s="52"/>
      <c r="K10" s="53"/>
      <c r="L10" s="53"/>
      <c r="M10" s="53"/>
      <c r="N10" s="54">
        <v>2656833066</v>
      </c>
      <c r="O10" s="56"/>
      <c r="P10" s="213"/>
    </row>
    <row r="11" spans="1:16" x14ac:dyDescent="0.15">
      <c r="A11" s="47" t="s">
        <v>144</v>
      </c>
      <c r="C11" s="51"/>
      <c r="D11" s="52"/>
      <c r="E11" s="52"/>
      <c r="F11" s="52"/>
      <c r="G11" s="52" t="s">
        <v>145</v>
      </c>
      <c r="H11" s="52"/>
      <c r="I11" s="52"/>
      <c r="J11" s="52"/>
      <c r="K11" s="53"/>
      <c r="L11" s="53"/>
      <c r="M11" s="53"/>
      <c r="N11" s="54">
        <v>237905338</v>
      </c>
      <c r="O11" s="56"/>
      <c r="P11" s="213"/>
    </row>
    <row r="12" spans="1:16" x14ac:dyDescent="0.15">
      <c r="A12" s="47" t="s">
        <v>146</v>
      </c>
      <c r="C12" s="51"/>
      <c r="D12" s="52"/>
      <c r="E12" s="52"/>
      <c r="F12" s="52"/>
      <c r="G12" s="52" t="s">
        <v>147</v>
      </c>
      <c r="H12" s="52"/>
      <c r="I12" s="52"/>
      <c r="J12" s="52"/>
      <c r="K12" s="53"/>
      <c r="L12" s="53"/>
      <c r="M12" s="53"/>
      <c r="N12" s="54" t="s">
        <v>337</v>
      </c>
      <c r="O12" s="56"/>
      <c r="P12" s="213"/>
    </row>
    <row r="13" spans="1:16" x14ac:dyDescent="0.15">
      <c r="A13" s="47" t="s">
        <v>148</v>
      </c>
      <c r="C13" s="51"/>
      <c r="D13" s="52"/>
      <c r="E13" s="52"/>
      <c r="F13" s="52"/>
      <c r="G13" s="52" t="s">
        <v>36</v>
      </c>
      <c r="H13" s="52"/>
      <c r="I13" s="52"/>
      <c r="J13" s="52"/>
      <c r="K13" s="53"/>
      <c r="L13" s="53"/>
      <c r="M13" s="53"/>
      <c r="N13" s="54">
        <v>158401071</v>
      </c>
      <c r="O13" s="56"/>
      <c r="P13" s="213"/>
    </row>
    <row r="14" spans="1:16" x14ac:dyDescent="0.15">
      <c r="A14" s="47" t="s">
        <v>149</v>
      </c>
      <c r="C14" s="51"/>
      <c r="D14" s="52"/>
      <c r="E14" s="52"/>
      <c r="F14" s="52" t="s">
        <v>150</v>
      </c>
      <c r="G14" s="52"/>
      <c r="H14" s="52"/>
      <c r="I14" s="52"/>
      <c r="J14" s="52"/>
      <c r="K14" s="53"/>
      <c r="L14" s="53"/>
      <c r="M14" s="53"/>
      <c r="N14" s="54">
        <v>5472780948</v>
      </c>
      <c r="O14" s="56"/>
      <c r="P14" s="213"/>
    </row>
    <row r="15" spans="1:16" x14ac:dyDescent="0.15">
      <c r="A15" s="47" t="s">
        <v>151</v>
      </c>
      <c r="C15" s="51"/>
      <c r="D15" s="52"/>
      <c r="E15" s="52"/>
      <c r="F15" s="52"/>
      <c r="G15" s="52" t="s">
        <v>152</v>
      </c>
      <c r="H15" s="52"/>
      <c r="I15" s="52"/>
      <c r="J15" s="52"/>
      <c r="K15" s="53"/>
      <c r="L15" s="53"/>
      <c r="M15" s="53"/>
      <c r="N15" s="54">
        <v>3392807251</v>
      </c>
      <c r="O15" s="56"/>
      <c r="P15" s="213"/>
    </row>
    <row r="16" spans="1:16" x14ac:dyDescent="0.15">
      <c r="A16" s="47" t="s">
        <v>153</v>
      </c>
      <c r="C16" s="51"/>
      <c r="D16" s="52"/>
      <c r="E16" s="52"/>
      <c r="F16" s="52"/>
      <c r="G16" s="52" t="s">
        <v>154</v>
      </c>
      <c r="H16" s="52"/>
      <c r="I16" s="52"/>
      <c r="J16" s="52"/>
      <c r="K16" s="53"/>
      <c r="L16" s="53"/>
      <c r="M16" s="53"/>
      <c r="N16" s="54">
        <v>137650646</v>
      </c>
      <c r="O16" s="56"/>
      <c r="P16" s="213"/>
    </row>
    <row r="17" spans="1:16" x14ac:dyDescent="0.15">
      <c r="A17" s="47" t="s">
        <v>155</v>
      </c>
      <c r="C17" s="51"/>
      <c r="D17" s="52"/>
      <c r="E17" s="52"/>
      <c r="F17" s="52"/>
      <c r="G17" s="52" t="s">
        <v>156</v>
      </c>
      <c r="H17" s="52"/>
      <c r="I17" s="52"/>
      <c r="J17" s="52"/>
      <c r="K17" s="53"/>
      <c r="L17" s="53"/>
      <c r="M17" s="53"/>
      <c r="N17" s="54">
        <v>1938953349</v>
      </c>
      <c r="O17" s="56"/>
      <c r="P17" s="213"/>
    </row>
    <row r="18" spans="1:16" x14ac:dyDescent="0.15">
      <c r="A18" s="47" t="s">
        <v>157</v>
      </c>
      <c r="C18" s="51"/>
      <c r="D18" s="52"/>
      <c r="E18" s="52"/>
      <c r="F18" s="52"/>
      <c r="G18" s="52" t="s">
        <v>36</v>
      </c>
      <c r="H18" s="52"/>
      <c r="I18" s="52"/>
      <c r="J18" s="52"/>
      <c r="K18" s="53"/>
      <c r="L18" s="53"/>
      <c r="M18" s="53"/>
      <c r="N18" s="54">
        <v>3369702</v>
      </c>
      <c r="O18" s="56"/>
      <c r="P18" s="213"/>
    </row>
    <row r="19" spans="1:16" x14ac:dyDescent="0.15">
      <c r="A19" s="47" t="s">
        <v>158</v>
      </c>
      <c r="C19" s="51"/>
      <c r="D19" s="52"/>
      <c r="E19" s="52"/>
      <c r="F19" s="52" t="s">
        <v>159</v>
      </c>
      <c r="G19" s="52"/>
      <c r="H19" s="52"/>
      <c r="I19" s="52"/>
      <c r="J19" s="52"/>
      <c r="K19" s="53"/>
      <c r="L19" s="53"/>
      <c r="M19" s="53"/>
      <c r="N19" s="54">
        <v>182960969</v>
      </c>
      <c r="O19" s="56"/>
      <c r="P19" s="213"/>
    </row>
    <row r="20" spans="1:16" x14ac:dyDescent="0.15">
      <c r="A20" s="47" t="s">
        <v>160</v>
      </c>
      <c r="C20" s="51"/>
      <c r="D20" s="52"/>
      <c r="E20" s="52"/>
      <c r="F20" s="53"/>
      <c r="G20" s="53" t="s">
        <v>161</v>
      </c>
      <c r="H20" s="53"/>
      <c r="I20" s="52"/>
      <c r="J20" s="52"/>
      <c r="K20" s="53"/>
      <c r="L20" s="53"/>
      <c r="M20" s="53"/>
      <c r="N20" s="54">
        <v>90340811</v>
      </c>
      <c r="O20" s="56"/>
      <c r="P20" s="213"/>
    </row>
    <row r="21" spans="1:16" x14ac:dyDescent="0.15">
      <c r="A21" s="47" t="s">
        <v>162</v>
      </c>
      <c r="C21" s="51"/>
      <c r="D21" s="52"/>
      <c r="E21" s="52"/>
      <c r="F21" s="53"/>
      <c r="G21" s="52" t="s">
        <v>163</v>
      </c>
      <c r="H21" s="52"/>
      <c r="I21" s="52"/>
      <c r="J21" s="52"/>
      <c r="K21" s="53"/>
      <c r="L21" s="53"/>
      <c r="M21" s="53"/>
      <c r="N21" s="54">
        <v>8909725</v>
      </c>
      <c r="O21" s="56"/>
      <c r="P21" s="213"/>
    </row>
    <row r="22" spans="1:16" x14ac:dyDescent="0.15">
      <c r="A22" s="47" t="s">
        <v>164</v>
      </c>
      <c r="C22" s="51"/>
      <c r="D22" s="52"/>
      <c r="E22" s="52"/>
      <c r="F22" s="53"/>
      <c r="G22" s="52" t="s">
        <v>36</v>
      </c>
      <c r="H22" s="52"/>
      <c r="I22" s="52"/>
      <c r="J22" s="52"/>
      <c r="K22" s="53"/>
      <c r="L22" s="53"/>
      <c r="M22" s="53"/>
      <c r="N22" s="54">
        <v>83710433</v>
      </c>
      <c r="O22" s="56"/>
      <c r="P22" s="213"/>
    </row>
    <row r="23" spans="1:16" x14ac:dyDescent="0.15">
      <c r="A23" s="47" t="s">
        <v>165</v>
      </c>
      <c r="C23" s="51"/>
      <c r="D23" s="52"/>
      <c r="E23" s="53" t="s">
        <v>166</v>
      </c>
      <c r="F23" s="53"/>
      <c r="G23" s="52"/>
      <c r="H23" s="52"/>
      <c r="I23" s="52"/>
      <c r="J23" s="52"/>
      <c r="K23" s="53"/>
      <c r="L23" s="53"/>
      <c r="M23" s="53"/>
      <c r="N23" s="54">
        <v>7729785378</v>
      </c>
      <c r="O23" s="56"/>
      <c r="P23" s="213"/>
    </row>
    <row r="24" spans="1:16" x14ac:dyDescent="0.15">
      <c r="A24" s="47" t="s">
        <v>167</v>
      </c>
      <c r="C24" s="51"/>
      <c r="D24" s="52"/>
      <c r="E24" s="52"/>
      <c r="F24" s="52" t="s">
        <v>168</v>
      </c>
      <c r="G24" s="52"/>
      <c r="H24" s="52"/>
      <c r="I24" s="52"/>
      <c r="J24" s="52"/>
      <c r="K24" s="53"/>
      <c r="L24" s="53"/>
      <c r="M24" s="53"/>
      <c r="N24" s="54">
        <v>1230969939</v>
      </c>
      <c r="O24" s="56"/>
      <c r="P24" s="213"/>
    </row>
    <row r="25" spans="1:16" x14ac:dyDescent="0.15">
      <c r="A25" s="47" t="s">
        <v>169</v>
      </c>
      <c r="C25" s="51"/>
      <c r="D25" s="52"/>
      <c r="E25" s="52"/>
      <c r="F25" s="52" t="s">
        <v>170</v>
      </c>
      <c r="G25" s="52"/>
      <c r="H25" s="52"/>
      <c r="I25" s="52"/>
      <c r="J25" s="52"/>
      <c r="K25" s="53"/>
      <c r="L25" s="53"/>
      <c r="M25" s="53"/>
      <c r="N25" s="54">
        <v>4266626616</v>
      </c>
      <c r="O25" s="56"/>
      <c r="P25" s="213"/>
    </row>
    <row r="26" spans="1:16" x14ac:dyDescent="0.15">
      <c r="A26" s="47" t="s">
        <v>171</v>
      </c>
      <c r="C26" s="51"/>
      <c r="D26" s="52"/>
      <c r="E26" s="52"/>
      <c r="F26" s="52" t="s">
        <v>172</v>
      </c>
      <c r="G26" s="52"/>
      <c r="H26" s="52"/>
      <c r="I26" s="52"/>
      <c r="J26" s="52"/>
      <c r="K26" s="53"/>
      <c r="L26" s="53"/>
      <c r="M26" s="53"/>
      <c r="N26" s="54">
        <v>2230261423</v>
      </c>
      <c r="O26" s="56"/>
      <c r="P26" s="213"/>
    </row>
    <row r="27" spans="1:16" x14ac:dyDescent="0.15">
      <c r="A27" s="47" t="s">
        <v>173</v>
      </c>
      <c r="C27" s="51"/>
      <c r="D27" s="52"/>
      <c r="E27" s="52"/>
      <c r="F27" s="52" t="s">
        <v>36</v>
      </c>
      <c r="G27" s="52"/>
      <c r="H27" s="52"/>
      <c r="I27" s="52"/>
      <c r="J27" s="52"/>
      <c r="K27" s="53"/>
      <c r="L27" s="53"/>
      <c r="M27" s="53"/>
      <c r="N27" s="54">
        <v>1927400</v>
      </c>
      <c r="O27" s="56"/>
      <c r="P27" s="213"/>
    </row>
    <row r="28" spans="1:16" x14ac:dyDescent="0.15">
      <c r="A28" s="47" t="s">
        <v>174</v>
      </c>
      <c r="C28" s="51"/>
      <c r="D28" s="52" t="s">
        <v>175</v>
      </c>
      <c r="E28" s="52"/>
      <c r="F28" s="52"/>
      <c r="G28" s="52"/>
      <c r="H28" s="52"/>
      <c r="I28" s="52"/>
      <c r="J28" s="52"/>
      <c r="K28" s="53"/>
      <c r="L28" s="53"/>
      <c r="M28" s="53"/>
      <c r="N28" s="54">
        <v>682051573</v>
      </c>
      <c r="O28" s="56"/>
      <c r="P28" s="213"/>
    </row>
    <row r="29" spans="1:16" x14ac:dyDescent="0.15">
      <c r="A29" s="47" t="s">
        <v>176</v>
      </c>
      <c r="C29" s="51"/>
      <c r="D29" s="52"/>
      <c r="E29" s="52" t="s">
        <v>177</v>
      </c>
      <c r="F29" s="52"/>
      <c r="G29" s="52"/>
      <c r="H29" s="52"/>
      <c r="I29" s="52"/>
      <c r="J29" s="52"/>
      <c r="K29" s="57"/>
      <c r="L29" s="57"/>
      <c r="M29" s="57"/>
      <c r="N29" s="54">
        <v>170042379</v>
      </c>
      <c r="O29" s="56"/>
      <c r="P29" s="213"/>
    </row>
    <row r="30" spans="1:16" x14ac:dyDescent="0.15">
      <c r="A30" s="47" t="s">
        <v>178</v>
      </c>
      <c r="C30" s="51"/>
      <c r="D30" s="52"/>
      <c r="E30" s="52" t="s">
        <v>36</v>
      </c>
      <c r="F30" s="52"/>
      <c r="G30" s="53"/>
      <c r="H30" s="52"/>
      <c r="I30" s="52"/>
      <c r="J30" s="52"/>
      <c r="K30" s="57"/>
      <c r="L30" s="57"/>
      <c r="M30" s="57"/>
      <c r="N30" s="54">
        <v>512009194</v>
      </c>
      <c r="O30" s="56"/>
      <c r="P30" s="213"/>
    </row>
    <row r="31" spans="1:16" x14ac:dyDescent="0.15">
      <c r="A31" s="47" t="s">
        <v>134</v>
      </c>
      <c r="C31" s="58" t="s">
        <v>135</v>
      </c>
      <c r="D31" s="59"/>
      <c r="E31" s="59"/>
      <c r="F31" s="59"/>
      <c r="G31" s="59"/>
      <c r="H31" s="59"/>
      <c r="I31" s="59"/>
      <c r="J31" s="59"/>
      <c r="K31" s="60"/>
      <c r="L31" s="60"/>
      <c r="M31" s="60"/>
      <c r="N31" s="61">
        <v>-15756615197</v>
      </c>
      <c r="O31" s="62"/>
      <c r="P31" s="213"/>
    </row>
    <row r="32" spans="1:16" x14ac:dyDescent="0.15">
      <c r="A32" s="47" t="s">
        <v>181</v>
      </c>
      <c r="C32" s="51"/>
      <c r="D32" s="52" t="s">
        <v>182</v>
      </c>
      <c r="E32" s="52"/>
      <c r="F32" s="53"/>
      <c r="G32" s="52"/>
      <c r="H32" s="52"/>
      <c r="I32" s="52"/>
      <c r="J32" s="52"/>
      <c r="K32" s="53"/>
      <c r="L32" s="53"/>
      <c r="M32" s="53"/>
      <c r="N32" s="54">
        <v>127699189</v>
      </c>
      <c r="O32" s="55"/>
      <c r="P32" s="213"/>
    </row>
    <row r="33" spans="1:16" x14ac:dyDescent="0.15">
      <c r="A33" s="47" t="s">
        <v>183</v>
      </c>
      <c r="C33" s="51"/>
      <c r="D33" s="52"/>
      <c r="E33" s="53" t="s">
        <v>184</v>
      </c>
      <c r="F33" s="53"/>
      <c r="G33" s="52"/>
      <c r="H33" s="52"/>
      <c r="I33" s="52"/>
      <c r="J33" s="52"/>
      <c r="K33" s="53"/>
      <c r="L33" s="53"/>
      <c r="M33" s="53"/>
      <c r="N33" s="54" t="s">
        <v>337</v>
      </c>
      <c r="O33" s="56"/>
      <c r="P33" s="213"/>
    </row>
    <row r="34" spans="1:16" x14ac:dyDescent="0.15">
      <c r="A34" s="47" t="s">
        <v>185</v>
      </c>
      <c r="C34" s="51"/>
      <c r="D34" s="52"/>
      <c r="E34" s="53" t="s">
        <v>186</v>
      </c>
      <c r="F34" s="53"/>
      <c r="G34" s="52"/>
      <c r="H34" s="52"/>
      <c r="I34" s="52"/>
      <c r="J34" s="52"/>
      <c r="K34" s="53"/>
      <c r="L34" s="53"/>
      <c r="M34" s="53"/>
      <c r="N34" s="54">
        <v>122115139</v>
      </c>
      <c r="O34" s="56"/>
      <c r="P34" s="213"/>
    </row>
    <row r="35" spans="1:16" x14ac:dyDescent="0.15">
      <c r="A35" s="47" t="s">
        <v>187</v>
      </c>
      <c r="C35" s="51"/>
      <c r="D35" s="52"/>
      <c r="E35" s="53" t="s">
        <v>188</v>
      </c>
      <c r="F35" s="53"/>
      <c r="G35" s="52"/>
      <c r="H35" s="53"/>
      <c r="I35" s="52"/>
      <c r="J35" s="52"/>
      <c r="K35" s="53"/>
      <c r="L35" s="53"/>
      <c r="M35" s="53"/>
      <c r="N35" s="54">
        <v>5584050</v>
      </c>
      <c r="O35" s="56"/>
      <c r="P35" s="213"/>
    </row>
    <row r="36" spans="1:16" x14ac:dyDescent="0.15">
      <c r="A36" s="47" t="s">
        <v>189</v>
      </c>
      <c r="C36" s="51"/>
      <c r="D36" s="52"/>
      <c r="E36" s="52" t="s">
        <v>190</v>
      </c>
      <c r="F36" s="52"/>
      <c r="G36" s="52"/>
      <c r="H36" s="52"/>
      <c r="I36" s="52"/>
      <c r="J36" s="52"/>
      <c r="K36" s="53"/>
      <c r="L36" s="53"/>
      <c r="M36" s="53"/>
      <c r="N36" s="54" t="s">
        <v>337</v>
      </c>
      <c r="O36" s="56"/>
      <c r="P36" s="213"/>
    </row>
    <row r="37" spans="1:16" x14ac:dyDescent="0.15">
      <c r="A37" s="47" t="s">
        <v>191</v>
      </c>
      <c r="C37" s="51"/>
      <c r="D37" s="52"/>
      <c r="E37" s="52" t="s">
        <v>36</v>
      </c>
      <c r="F37" s="52"/>
      <c r="G37" s="52"/>
      <c r="H37" s="52"/>
      <c r="I37" s="52"/>
      <c r="J37" s="52"/>
      <c r="K37" s="53"/>
      <c r="L37" s="53"/>
      <c r="M37" s="53"/>
      <c r="N37" s="54" t="s">
        <v>337</v>
      </c>
      <c r="O37" s="56"/>
      <c r="P37" s="213"/>
    </row>
    <row r="38" spans="1:16" x14ac:dyDescent="0.15">
      <c r="A38" s="47" t="s">
        <v>192</v>
      </c>
      <c r="C38" s="51"/>
      <c r="D38" s="52" t="s">
        <v>193</v>
      </c>
      <c r="E38" s="52"/>
      <c r="F38" s="52"/>
      <c r="G38" s="52"/>
      <c r="H38" s="52"/>
      <c r="I38" s="52"/>
      <c r="J38" s="52"/>
      <c r="K38" s="57"/>
      <c r="L38" s="57"/>
      <c r="M38" s="57"/>
      <c r="N38" s="54">
        <v>13211288</v>
      </c>
      <c r="O38" s="55"/>
      <c r="P38" s="213"/>
    </row>
    <row r="39" spans="1:16" x14ac:dyDescent="0.15">
      <c r="A39" s="47" t="s">
        <v>194</v>
      </c>
      <c r="C39" s="51"/>
      <c r="D39" s="52"/>
      <c r="E39" s="52" t="s">
        <v>195</v>
      </c>
      <c r="F39" s="52"/>
      <c r="G39" s="52"/>
      <c r="H39" s="52"/>
      <c r="I39" s="52"/>
      <c r="J39" s="52"/>
      <c r="K39" s="57"/>
      <c r="L39" s="57"/>
      <c r="M39" s="57"/>
      <c r="N39" s="54">
        <v>13211288</v>
      </c>
      <c r="O39" s="56"/>
      <c r="P39" s="213"/>
    </row>
    <row r="40" spans="1:16" ht="14.25" thickBot="1" x14ac:dyDescent="0.2">
      <c r="A40" s="47" t="s">
        <v>196</v>
      </c>
      <c r="C40" s="51"/>
      <c r="D40" s="52"/>
      <c r="E40" s="52" t="s">
        <v>36</v>
      </c>
      <c r="F40" s="52"/>
      <c r="G40" s="52"/>
      <c r="H40" s="52"/>
      <c r="I40" s="52"/>
      <c r="J40" s="52"/>
      <c r="K40" s="57"/>
      <c r="L40" s="57"/>
      <c r="M40" s="57"/>
      <c r="N40" s="54" t="s">
        <v>337</v>
      </c>
      <c r="O40" s="56"/>
      <c r="P40" s="213"/>
    </row>
    <row r="41" spans="1:16" ht="14.25" thickBot="1" x14ac:dyDescent="0.2">
      <c r="A41" s="47" t="s">
        <v>179</v>
      </c>
      <c r="C41" s="63" t="s">
        <v>180</v>
      </c>
      <c r="D41" s="64"/>
      <c r="E41" s="64"/>
      <c r="F41" s="64"/>
      <c r="G41" s="64"/>
      <c r="H41" s="64"/>
      <c r="I41" s="64"/>
      <c r="J41" s="64"/>
      <c r="K41" s="65"/>
      <c r="L41" s="65"/>
      <c r="M41" s="65"/>
      <c r="N41" s="66">
        <v>-15871103098</v>
      </c>
      <c r="O41" s="67"/>
      <c r="P41" s="213"/>
    </row>
    <row r="42" spans="1:16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 x14ac:dyDescent="0.15">
      <c r="A43" s="68"/>
      <c r="C43" s="73"/>
      <c r="D43" s="73"/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2:X25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47" t="s">
        <v>338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24" ht="17.25" x14ac:dyDescent="0.2">
      <c r="B3" s="80"/>
      <c r="C3" s="248" t="s">
        <v>335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4" ht="17.25" x14ac:dyDescent="0.2">
      <c r="B4" s="80"/>
      <c r="C4" s="248" t="s">
        <v>336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4" t="s">
        <v>0</v>
      </c>
      <c r="Q5" s="82"/>
      <c r="R5" s="83"/>
    </row>
    <row r="6" spans="1:24" ht="12.75" customHeight="1" x14ac:dyDescent="0.15">
      <c r="B6" s="84"/>
      <c r="C6" s="249" t="s">
        <v>1</v>
      </c>
      <c r="D6" s="250"/>
      <c r="E6" s="250"/>
      <c r="F6" s="250"/>
      <c r="G6" s="250"/>
      <c r="H6" s="250"/>
      <c r="I6" s="250"/>
      <c r="J6" s="251"/>
      <c r="K6" s="255" t="s">
        <v>324</v>
      </c>
      <c r="L6" s="250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315</v>
      </c>
      <c r="B7" s="84"/>
      <c r="C7" s="252"/>
      <c r="D7" s="253"/>
      <c r="E7" s="253"/>
      <c r="F7" s="253"/>
      <c r="G7" s="253"/>
      <c r="H7" s="253"/>
      <c r="I7" s="253"/>
      <c r="J7" s="254"/>
      <c r="K7" s="256"/>
      <c r="L7" s="253"/>
      <c r="M7" s="257" t="s">
        <v>325</v>
      </c>
      <c r="N7" s="258"/>
      <c r="O7" s="257" t="s">
        <v>326</v>
      </c>
      <c r="P7" s="259"/>
      <c r="Q7" s="260" t="s">
        <v>133</v>
      </c>
      <c r="R7" s="261"/>
    </row>
    <row r="8" spans="1:24" ht="15.95" customHeight="1" x14ac:dyDescent="0.15">
      <c r="A8" s="77" t="s">
        <v>197</v>
      </c>
      <c r="B8" s="87"/>
      <c r="C8" s="88" t="s">
        <v>198</v>
      </c>
      <c r="D8" s="89"/>
      <c r="E8" s="89"/>
      <c r="F8" s="89"/>
      <c r="G8" s="89"/>
      <c r="H8" s="89"/>
      <c r="I8" s="89"/>
      <c r="J8" s="90"/>
      <c r="K8" s="91">
        <v>30245156364</v>
      </c>
      <c r="L8" s="92"/>
      <c r="M8" s="91">
        <v>51626265742</v>
      </c>
      <c r="N8" s="93"/>
      <c r="O8" s="91">
        <v>-21381109378</v>
      </c>
      <c r="P8" s="95"/>
      <c r="Q8" s="94" t="s">
        <v>12</v>
      </c>
      <c r="R8" s="95"/>
      <c r="U8" s="217" t="str">
        <f t="shared" ref="U8:U13" si="0">IF(COUNTIF(V8:X8,"-")=COUNTA(V8:X8),"-",SUM(V8:X8))</f>
        <v>-</v>
      </c>
      <c r="V8" s="217" t="s">
        <v>12</v>
      </c>
      <c r="W8" s="217" t="s">
        <v>12</v>
      </c>
      <c r="X8" s="217" t="s">
        <v>12</v>
      </c>
    </row>
    <row r="9" spans="1:24" ht="15.95" customHeight="1" x14ac:dyDescent="0.15">
      <c r="A9" s="77" t="s">
        <v>199</v>
      </c>
      <c r="B9" s="87"/>
      <c r="C9" s="23"/>
      <c r="D9" s="19" t="s">
        <v>200</v>
      </c>
      <c r="E9" s="19"/>
      <c r="F9" s="19"/>
      <c r="G9" s="19"/>
      <c r="H9" s="19"/>
      <c r="I9" s="19"/>
      <c r="J9" s="96"/>
      <c r="K9" s="97">
        <v>-15871103098</v>
      </c>
      <c r="L9" s="98"/>
      <c r="M9" s="266"/>
      <c r="N9" s="267"/>
      <c r="O9" s="97">
        <v>-15871103098</v>
      </c>
      <c r="P9" s="103"/>
      <c r="Q9" s="100" t="s">
        <v>12</v>
      </c>
      <c r="R9" s="101"/>
      <c r="U9" s="217" t="str">
        <f t="shared" si="0"/>
        <v>-</v>
      </c>
      <c r="V9" s="217" t="s">
        <v>12</v>
      </c>
      <c r="W9" s="217" t="s">
        <v>12</v>
      </c>
      <c r="X9" s="217" t="s">
        <v>12</v>
      </c>
    </row>
    <row r="10" spans="1:24" ht="15.95" customHeight="1" x14ac:dyDescent="0.15">
      <c r="A10" s="77" t="s">
        <v>201</v>
      </c>
      <c r="B10" s="84"/>
      <c r="C10" s="102"/>
      <c r="D10" s="96" t="s">
        <v>202</v>
      </c>
      <c r="E10" s="96"/>
      <c r="F10" s="96"/>
      <c r="G10" s="96"/>
      <c r="H10" s="96"/>
      <c r="I10" s="96"/>
      <c r="J10" s="96"/>
      <c r="K10" s="97">
        <v>15216399710</v>
      </c>
      <c r="L10" s="98"/>
      <c r="M10" s="268"/>
      <c r="N10" s="269"/>
      <c r="O10" s="97">
        <v>15216399710</v>
      </c>
      <c r="P10" s="103"/>
      <c r="Q10" s="100" t="str">
        <f>IF(COUNTIF(Q11:Q12,"-")=COUNTA(Q11:Q12),"-",SUM(Q11:Q12))</f>
        <v>-</v>
      </c>
      <c r="R10" s="103"/>
      <c r="U10" s="217" t="str">
        <f t="shared" si="0"/>
        <v>-</v>
      </c>
      <c r="V10" s="217" t="s">
        <v>12</v>
      </c>
      <c r="W10" s="217" t="str">
        <f>IF(COUNTIF(W11:W12,"-")=COUNTA(W11:W12),"-",SUM(W11:W12))</f>
        <v>-</v>
      </c>
      <c r="X10" s="217" t="s">
        <v>12</v>
      </c>
    </row>
    <row r="11" spans="1:24" ht="15.95" customHeight="1" x14ac:dyDescent="0.15">
      <c r="A11" s="77" t="s">
        <v>203</v>
      </c>
      <c r="B11" s="84"/>
      <c r="C11" s="104"/>
      <c r="D11" s="96"/>
      <c r="E11" s="105" t="s">
        <v>204</v>
      </c>
      <c r="F11" s="105"/>
      <c r="G11" s="105"/>
      <c r="H11" s="105"/>
      <c r="I11" s="105"/>
      <c r="J11" s="96"/>
      <c r="K11" s="97">
        <v>11402457549</v>
      </c>
      <c r="L11" s="98"/>
      <c r="M11" s="268"/>
      <c r="N11" s="269"/>
      <c r="O11" s="97">
        <v>11402457549</v>
      </c>
      <c r="P11" s="103"/>
      <c r="Q11" s="100" t="s">
        <v>12</v>
      </c>
      <c r="R11" s="103"/>
      <c r="U11" s="217" t="str">
        <f t="shared" si="0"/>
        <v>-</v>
      </c>
      <c r="V11" s="217" t="s">
        <v>12</v>
      </c>
      <c r="W11" s="217" t="s">
        <v>12</v>
      </c>
      <c r="X11" s="217" t="s">
        <v>12</v>
      </c>
    </row>
    <row r="12" spans="1:24" ht="15.95" customHeight="1" x14ac:dyDescent="0.15">
      <c r="A12" s="77" t="s">
        <v>205</v>
      </c>
      <c r="B12" s="84"/>
      <c r="C12" s="106"/>
      <c r="D12" s="107"/>
      <c r="E12" s="107" t="s">
        <v>206</v>
      </c>
      <c r="F12" s="107"/>
      <c r="G12" s="107"/>
      <c r="H12" s="107"/>
      <c r="I12" s="107"/>
      <c r="J12" s="108"/>
      <c r="K12" s="109">
        <v>3813942161</v>
      </c>
      <c r="L12" s="110"/>
      <c r="M12" s="270"/>
      <c r="N12" s="271"/>
      <c r="O12" s="109">
        <v>3813942161</v>
      </c>
      <c r="P12" s="113"/>
      <c r="Q12" s="112" t="s">
        <v>12</v>
      </c>
      <c r="R12" s="113"/>
      <c r="U12" s="217" t="str">
        <f t="shared" si="0"/>
        <v>-</v>
      </c>
      <c r="V12" s="217" t="s">
        <v>12</v>
      </c>
      <c r="W12" s="217" t="s">
        <v>12</v>
      </c>
      <c r="X12" s="217" t="s">
        <v>12</v>
      </c>
    </row>
    <row r="13" spans="1:24" ht="15.95" customHeight="1" x14ac:dyDescent="0.15">
      <c r="A13" s="77" t="s">
        <v>207</v>
      </c>
      <c r="B13" s="84"/>
      <c r="C13" s="114"/>
      <c r="D13" s="115" t="s">
        <v>208</v>
      </c>
      <c r="E13" s="116"/>
      <c r="F13" s="115"/>
      <c r="G13" s="115"/>
      <c r="H13" s="115"/>
      <c r="I13" s="115"/>
      <c r="J13" s="117"/>
      <c r="K13" s="118">
        <v>-654703388</v>
      </c>
      <c r="L13" s="119"/>
      <c r="M13" s="272"/>
      <c r="N13" s="273"/>
      <c r="O13" s="118">
        <v>-654703388</v>
      </c>
      <c r="P13" s="121"/>
      <c r="Q13" s="120" t="str">
        <f>IF(COUNTIF(Q9:Q10,"-")=COUNTA(Q9:Q10),"-",SUM(Q9:Q10))</f>
        <v>-</v>
      </c>
      <c r="R13" s="121"/>
      <c r="U13" s="217" t="str">
        <f t="shared" si="0"/>
        <v>-</v>
      </c>
      <c r="V13" s="217" t="s">
        <v>12</v>
      </c>
      <c r="W13" s="217" t="str">
        <f>IF(COUNTIF(W9:W10,"-")=COUNTA(W9:W10),"-",SUM(W9:W10))</f>
        <v>-</v>
      </c>
      <c r="X13" s="217" t="s">
        <v>12</v>
      </c>
    </row>
    <row r="14" spans="1:24" ht="15.95" customHeight="1" x14ac:dyDescent="0.15">
      <c r="A14" s="77" t="s">
        <v>209</v>
      </c>
      <c r="B14" s="84"/>
      <c r="C14" s="23"/>
      <c r="D14" s="122" t="s">
        <v>327</v>
      </c>
      <c r="E14" s="122"/>
      <c r="F14" s="122"/>
      <c r="G14" s="105"/>
      <c r="H14" s="105"/>
      <c r="I14" s="105"/>
      <c r="J14" s="96"/>
      <c r="K14" s="262"/>
      <c r="L14" s="263"/>
      <c r="M14" s="97">
        <v>-672014964</v>
      </c>
      <c r="N14" s="99"/>
      <c r="O14" s="97">
        <v>672014964</v>
      </c>
      <c r="P14" s="103"/>
      <c r="Q14" s="274"/>
      <c r="R14" s="275"/>
      <c r="U14" s="217" t="s">
        <v>12</v>
      </c>
      <c r="V14" s="217" t="str">
        <f>IF(COUNTA(V15:V18)=COUNTIF(V15:V18,"-"),"-",SUM(V15,V17,V16,V18))</f>
        <v>-</v>
      </c>
      <c r="W14" s="217" t="str">
        <f>IF(COUNTA(W15:W18)=COUNTIF(W15:W18,"-"),"-",SUM(W15,W17,W16,W18))</f>
        <v>-</v>
      </c>
      <c r="X14" s="217" t="s">
        <v>12</v>
      </c>
    </row>
    <row r="15" spans="1:24" ht="15.95" customHeight="1" x14ac:dyDescent="0.15">
      <c r="A15" s="77" t="s">
        <v>210</v>
      </c>
      <c r="B15" s="84"/>
      <c r="C15" s="23"/>
      <c r="D15" s="122"/>
      <c r="E15" s="122" t="s">
        <v>211</v>
      </c>
      <c r="F15" s="105"/>
      <c r="G15" s="105"/>
      <c r="H15" s="105"/>
      <c r="I15" s="105"/>
      <c r="J15" s="96"/>
      <c r="K15" s="262"/>
      <c r="L15" s="263"/>
      <c r="M15" s="97">
        <v>1498974161</v>
      </c>
      <c r="N15" s="99"/>
      <c r="O15" s="97">
        <v>-1498974161</v>
      </c>
      <c r="P15" s="103"/>
      <c r="Q15" s="264"/>
      <c r="R15" s="265"/>
      <c r="U15" s="217" t="s">
        <v>12</v>
      </c>
      <c r="V15" s="217" t="s">
        <v>12</v>
      </c>
      <c r="W15" s="217" t="s">
        <v>12</v>
      </c>
      <c r="X15" s="217" t="s">
        <v>12</v>
      </c>
    </row>
    <row r="16" spans="1:24" ht="15.95" customHeight="1" x14ac:dyDescent="0.15">
      <c r="A16" s="77" t="s">
        <v>212</v>
      </c>
      <c r="B16" s="84"/>
      <c r="C16" s="23"/>
      <c r="D16" s="122"/>
      <c r="E16" s="122" t="s">
        <v>213</v>
      </c>
      <c r="F16" s="122"/>
      <c r="G16" s="105"/>
      <c r="H16" s="105"/>
      <c r="I16" s="105"/>
      <c r="J16" s="96"/>
      <c r="K16" s="262"/>
      <c r="L16" s="263"/>
      <c r="M16" s="97">
        <v>-2491027093</v>
      </c>
      <c r="N16" s="99"/>
      <c r="O16" s="97">
        <v>2491027093</v>
      </c>
      <c r="P16" s="103"/>
      <c r="Q16" s="264"/>
      <c r="R16" s="265"/>
      <c r="U16" s="217" t="s">
        <v>12</v>
      </c>
      <c r="V16" s="217" t="s">
        <v>12</v>
      </c>
      <c r="W16" s="217" t="s">
        <v>12</v>
      </c>
      <c r="X16" s="217" t="s">
        <v>12</v>
      </c>
    </row>
    <row r="17" spans="1:24" ht="15.95" customHeight="1" x14ac:dyDescent="0.15">
      <c r="A17" s="77" t="s">
        <v>214</v>
      </c>
      <c r="B17" s="84"/>
      <c r="C17" s="23"/>
      <c r="D17" s="122"/>
      <c r="E17" s="122" t="s">
        <v>215</v>
      </c>
      <c r="F17" s="122"/>
      <c r="G17" s="105"/>
      <c r="H17" s="105"/>
      <c r="I17" s="105"/>
      <c r="J17" s="96"/>
      <c r="K17" s="262"/>
      <c r="L17" s="263"/>
      <c r="M17" s="97">
        <v>954406447</v>
      </c>
      <c r="N17" s="99"/>
      <c r="O17" s="97">
        <v>-954406447</v>
      </c>
      <c r="P17" s="103"/>
      <c r="Q17" s="264"/>
      <c r="R17" s="265"/>
      <c r="U17" s="217" t="s">
        <v>12</v>
      </c>
      <c r="V17" s="217" t="s">
        <v>12</v>
      </c>
      <c r="W17" s="217" t="s">
        <v>12</v>
      </c>
      <c r="X17" s="217" t="s">
        <v>12</v>
      </c>
    </row>
    <row r="18" spans="1:24" ht="15.95" customHeight="1" x14ac:dyDescent="0.15">
      <c r="A18" s="77" t="s">
        <v>216</v>
      </c>
      <c r="B18" s="84"/>
      <c r="C18" s="23"/>
      <c r="D18" s="122"/>
      <c r="E18" s="122" t="s">
        <v>217</v>
      </c>
      <c r="F18" s="122"/>
      <c r="G18" s="105"/>
      <c r="H18" s="20"/>
      <c r="I18" s="105"/>
      <c r="J18" s="96"/>
      <c r="K18" s="262"/>
      <c r="L18" s="263"/>
      <c r="M18" s="97">
        <v>-634368479</v>
      </c>
      <c r="N18" s="99"/>
      <c r="O18" s="97">
        <v>634368479</v>
      </c>
      <c r="P18" s="103"/>
      <c r="Q18" s="264"/>
      <c r="R18" s="265"/>
      <c r="U18" s="217" t="s">
        <v>12</v>
      </c>
      <c r="V18" s="217" t="s">
        <v>12</v>
      </c>
      <c r="W18" s="217" t="s">
        <v>12</v>
      </c>
      <c r="X18" s="217" t="s">
        <v>12</v>
      </c>
    </row>
    <row r="19" spans="1:24" ht="15.95" customHeight="1" x14ac:dyDescent="0.15">
      <c r="A19" s="77" t="s">
        <v>218</v>
      </c>
      <c r="B19" s="84"/>
      <c r="C19" s="23"/>
      <c r="D19" s="122" t="s">
        <v>219</v>
      </c>
      <c r="E19" s="105"/>
      <c r="F19" s="105"/>
      <c r="G19" s="105"/>
      <c r="H19" s="105"/>
      <c r="I19" s="105"/>
      <c r="J19" s="96"/>
      <c r="K19" s="97" t="s">
        <v>12</v>
      </c>
      <c r="L19" s="98"/>
      <c r="M19" s="97" t="s">
        <v>337</v>
      </c>
      <c r="N19" s="99"/>
      <c r="O19" s="268"/>
      <c r="P19" s="278"/>
      <c r="Q19" s="279"/>
      <c r="R19" s="278"/>
      <c r="U19" s="217" t="str">
        <f>IF(COUNTIF(V19:X19,"-")=COUNTA(V19:X19),"-",SUM(V19:X19))</f>
        <v>-</v>
      </c>
      <c r="V19" s="217" t="s">
        <v>12</v>
      </c>
      <c r="W19" s="217" t="s">
        <v>12</v>
      </c>
      <c r="X19" s="217" t="s">
        <v>12</v>
      </c>
    </row>
    <row r="20" spans="1:24" ht="15.95" customHeight="1" x14ac:dyDescent="0.15">
      <c r="A20" s="77" t="s">
        <v>220</v>
      </c>
      <c r="B20" s="84"/>
      <c r="C20" s="23"/>
      <c r="D20" s="122" t="s">
        <v>221</v>
      </c>
      <c r="E20" s="122"/>
      <c r="F20" s="105"/>
      <c r="G20" s="105"/>
      <c r="H20" s="105"/>
      <c r="I20" s="105"/>
      <c r="J20" s="96"/>
      <c r="K20" s="97" t="s">
        <v>12</v>
      </c>
      <c r="L20" s="98"/>
      <c r="M20" s="97" t="s">
        <v>337</v>
      </c>
      <c r="N20" s="99"/>
      <c r="O20" s="268"/>
      <c r="P20" s="278"/>
      <c r="Q20" s="279"/>
      <c r="R20" s="278"/>
      <c r="U20" s="217" t="str">
        <f>IF(COUNTIF(V20:X20,"-")=COUNTA(V20:X20),"-",SUM(V20:X20))</f>
        <v>-</v>
      </c>
      <c r="V20" s="217" t="s">
        <v>12</v>
      </c>
      <c r="W20" s="217" t="s">
        <v>12</v>
      </c>
      <c r="X20" s="217" t="s">
        <v>12</v>
      </c>
    </row>
    <row r="21" spans="1:24" ht="15.95" customHeight="1" x14ac:dyDescent="0.15">
      <c r="A21" s="77" t="s">
        <v>223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>
        <v>-86266556</v>
      </c>
      <c r="L21" s="110"/>
      <c r="M21" s="109">
        <v>-86266556</v>
      </c>
      <c r="N21" s="111"/>
      <c r="O21" s="109" t="s">
        <v>337</v>
      </c>
      <c r="P21" s="113"/>
      <c r="Q21" s="276"/>
      <c r="R21" s="277"/>
      <c r="S21" s="124"/>
      <c r="U21" s="217" t="str">
        <f>IF(COUNTIF(V21:X21,"-")=COUNTA(V21:X21),"-",SUM(V21:X21))</f>
        <v>-</v>
      </c>
      <c r="V21" s="217" t="s">
        <v>12</v>
      </c>
      <c r="W21" s="217" t="s">
        <v>12</v>
      </c>
      <c r="X21" s="217" t="s">
        <v>12</v>
      </c>
    </row>
    <row r="22" spans="1:24" ht="15.95" customHeight="1" thickBot="1" x14ac:dyDescent="0.2">
      <c r="A22" s="77" t="s">
        <v>224</v>
      </c>
      <c r="B22" s="84"/>
      <c r="C22" s="125"/>
      <c r="D22" s="126" t="s">
        <v>225</v>
      </c>
      <c r="E22" s="126"/>
      <c r="F22" s="127"/>
      <c r="G22" s="127"/>
      <c r="H22" s="128"/>
      <c r="I22" s="127"/>
      <c r="J22" s="129"/>
      <c r="K22" s="130">
        <v>-740969944</v>
      </c>
      <c r="L22" s="131"/>
      <c r="M22" s="130">
        <v>-758281520</v>
      </c>
      <c r="N22" s="132"/>
      <c r="O22" s="130">
        <v>17311576</v>
      </c>
      <c r="P22" s="215"/>
      <c r="Q22" s="133" t="e">
        <f>IF(AND(Q13="-",COUNTIF(#REF!,"-")=COUNTA(#REF!)),"-",SUM(Q13,#REF!))</f>
        <v>#REF!</v>
      </c>
      <c r="R22" s="134"/>
      <c r="S22" s="124"/>
      <c r="U22" s="217" t="str">
        <f>IF(COUNTIF(V22:X22,"-")=COUNTA(V22:X22),"-",SUM(V22:X22))</f>
        <v>-</v>
      </c>
      <c r="V22" s="217" t="str">
        <f>IF(AND(V14="-",COUNTIF(V19:V20,"-")=COUNTA(V19:V20),V21="-"),"-",SUM(V14,V19:V20,V21))</f>
        <v>-</v>
      </c>
      <c r="W22" s="217" t="str">
        <f>IF(AND(W13="-",W14="-",COUNTIF(W19:W20,"-")=COUNTA(W19:W20),W21="-"),"-",SUM(W13,W14,W19:W20,W21))</f>
        <v>-</v>
      </c>
      <c r="X22" s="217" t="s">
        <v>12</v>
      </c>
    </row>
    <row r="23" spans="1:24" ht="15.95" customHeight="1" thickBot="1" x14ac:dyDescent="0.2">
      <c r="A23" s="77" t="s">
        <v>226</v>
      </c>
      <c r="B23" s="84"/>
      <c r="C23" s="135" t="s">
        <v>227</v>
      </c>
      <c r="D23" s="136"/>
      <c r="E23" s="136"/>
      <c r="F23" s="136"/>
      <c r="G23" s="137"/>
      <c r="H23" s="137"/>
      <c r="I23" s="137"/>
      <c r="J23" s="138"/>
      <c r="K23" s="139">
        <v>29504186420</v>
      </c>
      <c r="L23" s="140"/>
      <c r="M23" s="139">
        <v>50867984222</v>
      </c>
      <c r="N23" s="141"/>
      <c r="O23" s="139">
        <v>-21363797802</v>
      </c>
      <c r="P23" s="216"/>
      <c r="Q23" s="142" t="e">
        <f>IF(AND(Q8="-",Q22="-"),"-",SUM(Q8,Q22))</f>
        <v>#REF!</v>
      </c>
      <c r="R23" s="143"/>
      <c r="S23" s="124"/>
      <c r="U23" s="217" t="str">
        <f>IF(COUNTIF(V23:X23,"-")=COUNTA(V23:X23),"-",SUM(V23:X23))</f>
        <v>-</v>
      </c>
      <c r="V23" s="217" t="s">
        <v>12</v>
      </c>
      <c r="W23" s="217" t="s">
        <v>12</v>
      </c>
      <c r="X23" s="217" t="s">
        <v>12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/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Q62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16" s="46" customFormat="1" x14ac:dyDescent="0.15">
      <c r="A1" s="1"/>
      <c r="B1" s="150"/>
      <c r="C1" s="150"/>
      <c r="D1" s="45"/>
      <c r="E1" s="45"/>
      <c r="F1" s="45"/>
      <c r="G1" s="45"/>
      <c r="H1" s="45"/>
      <c r="I1" s="3"/>
      <c r="J1" s="3"/>
      <c r="K1" s="3"/>
      <c r="L1" s="3"/>
      <c r="M1" s="3"/>
      <c r="N1" s="3"/>
    </row>
    <row r="2" spans="1:16" s="46" customFormat="1" ht="24" x14ac:dyDescent="0.15">
      <c r="A2" s="1"/>
      <c r="B2" s="151"/>
      <c r="C2" s="289" t="s">
        <v>339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6" s="46" customFormat="1" ht="14.25" x14ac:dyDescent="0.15">
      <c r="A3" s="152"/>
      <c r="B3" s="153"/>
      <c r="C3" s="290" t="s">
        <v>335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1:16" s="46" customFormat="1" ht="14.25" x14ac:dyDescent="0.15">
      <c r="A4" s="152"/>
      <c r="B4" s="153"/>
      <c r="C4" s="290" t="s">
        <v>336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16" s="46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0</v>
      </c>
    </row>
    <row r="6" spans="1:16" s="46" customFormat="1" x14ac:dyDescent="0.15">
      <c r="A6" s="152"/>
      <c r="B6" s="153"/>
      <c r="C6" s="291" t="s">
        <v>1</v>
      </c>
      <c r="D6" s="292"/>
      <c r="E6" s="292"/>
      <c r="F6" s="292"/>
      <c r="G6" s="292"/>
      <c r="H6" s="292"/>
      <c r="I6" s="292"/>
      <c r="J6" s="293"/>
      <c r="K6" s="293"/>
      <c r="L6" s="294"/>
      <c r="M6" s="298" t="s">
        <v>317</v>
      </c>
      <c r="N6" s="299"/>
    </row>
    <row r="7" spans="1:16" s="46" customFormat="1" ht="14.25" thickBot="1" x14ac:dyDescent="0.2">
      <c r="A7" s="152" t="s">
        <v>315</v>
      </c>
      <c r="B7" s="153"/>
      <c r="C7" s="295"/>
      <c r="D7" s="296"/>
      <c r="E7" s="296"/>
      <c r="F7" s="296"/>
      <c r="G7" s="296"/>
      <c r="H7" s="296"/>
      <c r="I7" s="296"/>
      <c r="J7" s="296"/>
      <c r="K7" s="296"/>
      <c r="L7" s="297"/>
      <c r="M7" s="300"/>
      <c r="N7" s="301"/>
    </row>
    <row r="8" spans="1:16" s="46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P8" s="218"/>
    </row>
    <row r="9" spans="1:16" s="46" customFormat="1" x14ac:dyDescent="0.15">
      <c r="A9" s="1" t="s">
        <v>230</v>
      </c>
      <c r="B9" s="3"/>
      <c r="C9" s="165"/>
      <c r="D9" s="166" t="s">
        <v>231</v>
      </c>
      <c r="E9" s="166"/>
      <c r="F9" s="167"/>
      <c r="G9" s="167"/>
      <c r="H9" s="154"/>
      <c r="I9" s="167"/>
      <c r="J9" s="154"/>
      <c r="K9" s="154"/>
      <c r="L9" s="168"/>
      <c r="M9" s="169">
        <v>14616080092</v>
      </c>
      <c r="N9" s="170"/>
      <c r="P9" s="218"/>
    </row>
    <row r="10" spans="1:16" s="46" customFormat="1" x14ac:dyDescent="0.15">
      <c r="A10" s="1" t="s">
        <v>232</v>
      </c>
      <c r="B10" s="3"/>
      <c r="C10" s="165"/>
      <c r="D10" s="166"/>
      <c r="E10" s="166" t="s">
        <v>233</v>
      </c>
      <c r="F10" s="167"/>
      <c r="G10" s="167"/>
      <c r="H10" s="167"/>
      <c r="I10" s="167"/>
      <c r="J10" s="154"/>
      <c r="K10" s="154"/>
      <c r="L10" s="168"/>
      <c r="M10" s="169">
        <v>6745411714</v>
      </c>
      <c r="N10" s="170"/>
      <c r="P10" s="218"/>
    </row>
    <row r="11" spans="1:16" s="46" customFormat="1" x14ac:dyDescent="0.15">
      <c r="A11" s="1" t="s">
        <v>234</v>
      </c>
      <c r="B11" s="3"/>
      <c r="C11" s="165"/>
      <c r="D11" s="166"/>
      <c r="E11" s="166"/>
      <c r="F11" s="167" t="s">
        <v>235</v>
      </c>
      <c r="G11" s="167"/>
      <c r="H11" s="167"/>
      <c r="I11" s="167"/>
      <c r="J11" s="154"/>
      <c r="K11" s="154"/>
      <c r="L11" s="168"/>
      <c r="M11" s="169">
        <v>3047521836</v>
      </c>
      <c r="N11" s="170"/>
      <c r="P11" s="218"/>
    </row>
    <row r="12" spans="1:16" s="46" customFormat="1" x14ac:dyDescent="0.15">
      <c r="A12" s="1" t="s">
        <v>236</v>
      </c>
      <c r="B12" s="3"/>
      <c r="C12" s="165"/>
      <c r="D12" s="166"/>
      <c r="E12" s="166"/>
      <c r="F12" s="167" t="s">
        <v>237</v>
      </c>
      <c r="G12" s="167"/>
      <c r="H12" s="167"/>
      <c r="I12" s="167"/>
      <c r="J12" s="154"/>
      <c r="K12" s="154"/>
      <c r="L12" s="168"/>
      <c r="M12" s="169">
        <v>3536562036</v>
      </c>
      <c r="N12" s="170"/>
      <c r="P12" s="218"/>
    </row>
    <row r="13" spans="1:16" s="46" customFormat="1" x14ac:dyDescent="0.15">
      <c r="A13" s="1" t="s">
        <v>238</v>
      </c>
      <c r="B13" s="3"/>
      <c r="C13" s="171"/>
      <c r="D13" s="154"/>
      <c r="E13" s="154"/>
      <c r="F13" s="154" t="s">
        <v>239</v>
      </c>
      <c r="G13" s="154"/>
      <c r="H13" s="154"/>
      <c r="I13" s="154"/>
      <c r="J13" s="154"/>
      <c r="K13" s="154"/>
      <c r="L13" s="168"/>
      <c r="M13" s="169">
        <v>90340811</v>
      </c>
      <c r="N13" s="170"/>
      <c r="P13" s="218"/>
    </row>
    <row r="14" spans="1:16" s="46" customFormat="1" x14ac:dyDescent="0.15">
      <c r="A14" s="1" t="s">
        <v>240</v>
      </c>
      <c r="B14" s="3"/>
      <c r="C14" s="172"/>
      <c r="D14" s="173"/>
      <c r="E14" s="154"/>
      <c r="F14" s="173" t="s">
        <v>241</v>
      </c>
      <c r="G14" s="173"/>
      <c r="H14" s="173"/>
      <c r="I14" s="173"/>
      <c r="J14" s="154"/>
      <c r="K14" s="154"/>
      <c r="L14" s="168"/>
      <c r="M14" s="169">
        <v>70987031</v>
      </c>
      <c r="N14" s="170"/>
      <c r="P14" s="218"/>
    </row>
    <row r="15" spans="1:16" s="46" customFormat="1" x14ac:dyDescent="0.15">
      <c r="A15" s="1" t="s">
        <v>242</v>
      </c>
      <c r="B15" s="3"/>
      <c r="C15" s="171"/>
      <c r="D15" s="173"/>
      <c r="E15" s="154" t="s">
        <v>243</v>
      </c>
      <c r="F15" s="173"/>
      <c r="G15" s="173"/>
      <c r="H15" s="173"/>
      <c r="I15" s="173"/>
      <c r="J15" s="154"/>
      <c r="K15" s="154"/>
      <c r="L15" s="168"/>
      <c r="M15" s="169">
        <v>7870668378</v>
      </c>
      <c r="N15" s="170"/>
      <c r="P15" s="218"/>
    </row>
    <row r="16" spans="1:16" s="46" customFormat="1" x14ac:dyDescent="0.15">
      <c r="A16" s="1" t="s">
        <v>244</v>
      </c>
      <c r="B16" s="3"/>
      <c r="C16" s="171"/>
      <c r="D16" s="173"/>
      <c r="E16" s="173"/>
      <c r="F16" s="154" t="s">
        <v>245</v>
      </c>
      <c r="G16" s="173"/>
      <c r="H16" s="173"/>
      <c r="I16" s="173"/>
      <c r="J16" s="154"/>
      <c r="K16" s="154"/>
      <c r="L16" s="168"/>
      <c r="M16" s="169">
        <v>1371852939</v>
      </c>
      <c r="N16" s="170"/>
      <c r="P16" s="218"/>
    </row>
    <row r="17" spans="1:16" s="46" customFormat="1" x14ac:dyDescent="0.15">
      <c r="A17" s="1" t="s">
        <v>246</v>
      </c>
      <c r="B17" s="3"/>
      <c r="C17" s="171"/>
      <c r="D17" s="173"/>
      <c r="E17" s="173"/>
      <c r="F17" s="154" t="s">
        <v>247</v>
      </c>
      <c r="G17" s="173"/>
      <c r="H17" s="173"/>
      <c r="I17" s="173"/>
      <c r="J17" s="154"/>
      <c r="K17" s="154"/>
      <c r="L17" s="168"/>
      <c r="M17" s="169">
        <v>4266626616</v>
      </c>
      <c r="N17" s="170"/>
      <c r="P17" s="218"/>
    </row>
    <row r="18" spans="1:16" s="46" customFormat="1" x14ac:dyDescent="0.15">
      <c r="A18" s="1" t="s">
        <v>248</v>
      </c>
      <c r="B18" s="3"/>
      <c r="C18" s="171"/>
      <c r="D18" s="154"/>
      <c r="E18" s="173"/>
      <c r="F18" s="154" t="s">
        <v>249</v>
      </c>
      <c r="G18" s="173"/>
      <c r="H18" s="173"/>
      <c r="I18" s="173"/>
      <c r="J18" s="154"/>
      <c r="K18" s="154"/>
      <c r="L18" s="168"/>
      <c r="M18" s="169">
        <v>2230261423</v>
      </c>
      <c r="N18" s="174"/>
      <c r="P18" s="218"/>
    </row>
    <row r="19" spans="1:16" s="46" customFormat="1" x14ac:dyDescent="0.15">
      <c r="A19" s="1" t="s">
        <v>250</v>
      </c>
      <c r="B19" s="3"/>
      <c r="C19" s="171"/>
      <c r="D19" s="154"/>
      <c r="E19" s="175"/>
      <c r="F19" s="173" t="s">
        <v>241</v>
      </c>
      <c r="G19" s="154"/>
      <c r="H19" s="173"/>
      <c r="I19" s="173"/>
      <c r="J19" s="154"/>
      <c r="K19" s="154"/>
      <c r="L19" s="168"/>
      <c r="M19" s="169">
        <v>1927400</v>
      </c>
      <c r="N19" s="170"/>
      <c r="P19" s="218"/>
    </row>
    <row r="20" spans="1:16" s="46" customFormat="1" x14ac:dyDescent="0.15">
      <c r="A20" s="1" t="s">
        <v>251</v>
      </c>
      <c r="B20" s="3"/>
      <c r="C20" s="171"/>
      <c r="D20" s="154" t="s">
        <v>252</v>
      </c>
      <c r="E20" s="175"/>
      <c r="F20" s="173"/>
      <c r="G20" s="173"/>
      <c r="H20" s="173"/>
      <c r="I20" s="173"/>
      <c r="J20" s="154"/>
      <c r="K20" s="154"/>
      <c r="L20" s="168"/>
      <c r="M20" s="169">
        <v>15593552576</v>
      </c>
      <c r="N20" s="170"/>
      <c r="P20" s="218"/>
    </row>
    <row r="21" spans="1:16" s="46" customFormat="1" x14ac:dyDescent="0.15">
      <c r="A21" s="1" t="s">
        <v>253</v>
      </c>
      <c r="B21" s="3"/>
      <c r="C21" s="171"/>
      <c r="D21" s="154"/>
      <c r="E21" s="175" t="s">
        <v>254</v>
      </c>
      <c r="F21" s="173"/>
      <c r="G21" s="173"/>
      <c r="H21" s="173"/>
      <c r="I21" s="173"/>
      <c r="J21" s="154"/>
      <c r="K21" s="154"/>
      <c r="L21" s="168"/>
      <c r="M21" s="169">
        <v>11397151455</v>
      </c>
      <c r="N21" s="170"/>
      <c r="P21" s="218"/>
    </row>
    <row r="22" spans="1:16" s="46" customFormat="1" x14ac:dyDescent="0.15">
      <c r="A22" s="1" t="s">
        <v>255</v>
      </c>
      <c r="B22" s="3"/>
      <c r="C22" s="171"/>
      <c r="D22" s="154"/>
      <c r="E22" s="175" t="s">
        <v>256</v>
      </c>
      <c r="F22" s="173"/>
      <c r="G22" s="173"/>
      <c r="H22" s="173"/>
      <c r="I22" s="173"/>
      <c r="J22" s="154"/>
      <c r="K22" s="154"/>
      <c r="L22" s="168"/>
      <c r="M22" s="169">
        <v>3576329161</v>
      </c>
      <c r="N22" s="170"/>
      <c r="P22" s="218"/>
    </row>
    <row r="23" spans="1:16" s="46" customFormat="1" x14ac:dyDescent="0.15">
      <c r="A23" s="1" t="s">
        <v>257</v>
      </c>
      <c r="B23" s="3"/>
      <c r="C23" s="171"/>
      <c r="D23" s="154"/>
      <c r="E23" s="175" t="s">
        <v>258</v>
      </c>
      <c r="F23" s="173"/>
      <c r="G23" s="173"/>
      <c r="H23" s="173"/>
      <c r="I23" s="173"/>
      <c r="J23" s="154"/>
      <c r="K23" s="154"/>
      <c r="L23" s="168"/>
      <c r="M23" s="169">
        <v>170442472</v>
      </c>
      <c r="N23" s="170"/>
      <c r="P23" s="218"/>
    </row>
    <row r="24" spans="1:16" s="46" customFormat="1" x14ac:dyDescent="0.15">
      <c r="A24" s="1" t="s">
        <v>259</v>
      </c>
      <c r="B24" s="3"/>
      <c r="C24" s="171"/>
      <c r="D24" s="154"/>
      <c r="E24" s="175" t="s">
        <v>260</v>
      </c>
      <c r="F24" s="173"/>
      <c r="G24" s="173"/>
      <c r="H24" s="173"/>
      <c r="I24" s="175"/>
      <c r="J24" s="154"/>
      <c r="K24" s="154"/>
      <c r="L24" s="168"/>
      <c r="M24" s="169">
        <v>449629488</v>
      </c>
      <c r="N24" s="170"/>
      <c r="P24" s="218"/>
    </row>
    <row r="25" spans="1:16" s="46" customFormat="1" x14ac:dyDescent="0.15">
      <c r="A25" s="1" t="s">
        <v>261</v>
      </c>
      <c r="B25" s="3"/>
      <c r="C25" s="171"/>
      <c r="D25" s="154" t="s">
        <v>262</v>
      </c>
      <c r="E25" s="175"/>
      <c r="F25" s="173"/>
      <c r="G25" s="173"/>
      <c r="H25" s="173"/>
      <c r="I25" s="175"/>
      <c r="J25" s="154"/>
      <c r="K25" s="154"/>
      <c r="L25" s="168"/>
      <c r="M25" s="169" t="s">
        <v>12</v>
      </c>
      <c r="N25" s="170"/>
      <c r="P25" s="218"/>
    </row>
    <row r="26" spans="1:16" s="46" customFormat="1" x14ac:dyDescent="0.15">
      <c r="A26" s="1" t="s">
        <v>263</v>
      </c>
      <c r="B26" s="3"/>
      <c r="C26" s="171"/>
      <c r="D26" s="154"/>
      <c r="E26" s="175" t="s">
        <v>264</v>
      </c>
      <c r="F26" s="173"/>
      <c r="G26" s="173"/>
      <c r="H26" s="173"/>
      <c r="I26" s="173"/>
      <c r="J26" s="154"/>
      <c r="K26" s="154"/>
      <c r="L26" s="168"/>
      <c r="M26" s="169" t="s">
        <v>337</v>
      </c>
      <c r="N26" s="170"/>
      <c r="P26" s="218"/>
    </row>
    <row r="27" spans="1:16" s="46" customFormat="1" x14ac:dyDescent="0.15">
      <c r="A27" s="1" t="s">
        <v>265</v>
      </c>
      <c r="B27" s="3"/>
      <c r="C27" s="171"/>
      <c r="D27" s="154"/>
      <c r="E27" s="175" t="s">
        <v>241</v>
      </c>
      <c r="F27" s="173"/>
      <c r="G27" s="173"/>
      <c r="H27" s="173"/>
      <c r="I27" s="173"/>
      <c r="J27" s="154"/>
      <c r="K27" s="154"/>
      <c r="L27" s="168"/>
      <c r="M27" s="169" t="s">
        <v>337</v>
      </c>
      <c r="N27" s="170"/>
      <c r="P27" s="218"/>
    </row>
    <row r="28" spans="1:16" s="46" customFormat="1" x14ac:dyDescent="0.15">
      <c r="A28" s="1" t="s">
        <v>266</v>
      </c>
      <c r="B28" s="3"/>
      <c r="C28" s="171"/>
      <c r="D28" s="154" t="s">
        <v>267</v>
      </c>
      <c r="E28" s="175"/>
      <c r="F28" s="173"/>
      <c r="G28" s="173"/>
      <c r="H28" s="173"/>
      <c r="I28" s="173"/>
      <c r="J28" s="154"/>
      <c r="K28" s="154"/>
      <c r="L28" s="168"/>
      <c r="M28" s="169" t="s">
        <v>337</v>
      </c>
      <c r="N28" s="170"/>
      <c r="P28" s="218"/>
    </row>
    <row r="29" spans="1:16" s="46" customFormat="1" x14ac:dyDescent="0.15">
      <c r="A29" s="1" t="s">
        <v>228</v>
      </c>
      <c r="B29" s="3"/>
      <c r="C29" s="176" t="s">
        <v>229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977472484</v>
      </c>
      <c r="N29" s="182"/>
      <c r="P29" s="218"/>
    </row>
    <row r="30" spans="1:16" s="46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P30" s="218"/>
    </row>
    <row r="31" spans="1:16" s="46" customFormat="1" x14ac:dyDescent="0.15">
      <c r="A31" s="1" t="s">
        <v>270</v>
      </c>
      <c r="B31" s="3"/>
      <c r="C31" s="171"/>
      <c r="D31" s="154" t="s">
        <v>271</v>
      </c>
      <c r="E31" s="175"/>
      <c r="F31" s="173"/>
      <c r="G31" s="173"/>
      <c r="H31" s="173"/>
      <c r="I31" s="173"/>
      <c r="J31" s="154"/>
      <c r="K31" s="154"/>
      <c r="L31" s="168"/>
      <c r="M31" s="169">
        <v>2187115231</v>
      </c>
      <c r="N31" s="170"/>
      <c r="P31" s="218"/>
    </row>
    <row r="32" spans="1:16" s="46" customFormat="1" x14ac:dyDescent="0.15">
      <c r="A32" s="1" t="s">
        <v>272</v>
      </c>
      <c r="B32" s="3"/>
      <c r="C32" s="171"/>
      <c r="D32" s="154"/>
      <c r="E32" s="175" t="s">
        <v>273</v>
      </c>
      <c r="F32" s="173"/>
      <c r="G32" s="173"/>
      <c r="H32" s="173"/>
      <c r="I32" s="173"/>
      <c r="J32" s="154"/>
      <c r="K32" s="154"/>
      <c r="L32" s="168"/>
      <c r="M32" s="169">
        <v>1087708784</v>
      </c>
      <c r="N32" s="170"/>
      <c r="P32" s="218"/>
    </row>
    <row r="33" spans="1:16" s="46" customFormat="1" x14ac:dyDescent="0.15">
      <c r="A33" s="1" t="s">
        <v>274</v>
      </c>
      <c r="B33" s="3"/>
      <c r="C33" s="171"/>
      <c r="D33" s="154"/>
      <c r="E33" s="175" t="s">
        <v>275</v>
      </c>
      <c r="F33" s="173"/>
      <c r="G33" s="173"/>
      <c r="H33" s="173"/>
      <c r="I33" s="173"/>
      <c r="J33" s="154"/>
      <c r="K33" s="154"/>
      <c r="L33" s="168"/>
      <c r="M33" s="169">
        <v>954406447</v>
      </c>
      <c r="N33" s="170"/>
      <c r="P33" s="218"/>
    </row>
    <row r="34" spans="1:16" s="46" customFormat="1" x14ac:dyDescent="0.15">
      <c r="A34" s="1" t="s">
        <v>276</v>
      </c>
      <c r="B34" s="3"/>
      <c r="C34" s="171"/>
      <c r="D34" s="154"/>
      <c r="E34" s="175" t="s">
        <v>277</v>
      </c>
      <c r="F34" s="173"/>
      <c r="G34" s="173"/>
      <c r="H34" s="173"/>
      <c r="I34" s="173"/>
      <c r="J34" s="154"/>
      <c r="K34" s="154"/>
      <c r="L34" s="168"/>
      <c r="M34" s="169" t="s">
        <v>337</v>
      </c>
      <c r="N34" s="170"/>
      <c r="P34" s="218"/>
    </row>
    <row r="35" spans="1:16" s="46" customFormat="1" x14ac:dyDescent="0.15">
      <c r="A35" s="1" t="s">
        <v>278</v>
      </c>
      <c r="B35" s="3"/>
      <c r="C35" s="171"/>
      <c r="D35" s="154"/>
      <c r="E35" s="175" t="s">
        <v>279</v>
      </c>
      <c r="F35" s="173"/>
      <c r="G35" s="173"/>
      <c r="H35" s="173"/>
      <c r="I35" s="173"/>
      <c r="J35" s="154"/>
      <c r="K35" s="154"/>
      <c r="L35" s="168"/>
      <c r="M35" s="169">
        <v>145000000</v>
      </c>
      <c r="N35" s="170"/>
      <c r="P35" s="218"/>
    </row>
    <row r="36" spans="1:16" s="46" customFormat="1" x14ac:dyDescent="0.15">
      <c r="A36" s="1" t="s">
        <v>280</v>
      </c>
      <c r="B36" s="3"/>
      <c r="C36" s="171"/>
      <c r="D36" s="154"/>
      <c r="E36" s="175" t="s">
        <v>241</v>
      </c>
      <c r="F36" s="173"/>
      <c r="G36" s="173"/>
      <c r="H36" s="173"/>
      <c r="I36" s="173"/>
      <c r="J36" s="154"/>
      <c r="K36" s="154"/>
      <c r="L36" s="168"/>
      <c r="M36" s="169" t="s">
        <v>337</v>
      </c>
      <c r="N36" s="170"/>
      <c r="P36" s="218"/>
    </row>
    <row r="37" spans="1:16" s="46" customFormat="1" x14ac:dyDescent="0.15">
      <c r="A37" s="1" t="s">
        <v>281</v>
      </c>
      <c r="B37" s="3"/>
      <c r="C37" s="171"/>
      <c r="D37" s="154" t="s">
        <v>282</v>
      </c>
      <c r="E37" s="175"/>
      <c r="F37" s="173"/>
      <c r="G37" s="173"/>
      <c r="H37" s="173"/>
      <c r="I37" s="175"/>
      <c r="J37" s="154"/>
      <c r="K37" s="154"/>
      <c r="L37" s="168"/>
      <c r="M37" s="169">
        <v>1034312630</v>
      </c>
      <c r="N37" s="170"/>
      <c r="P37" s="218"/>
    </row>
    <row r="38" spans="1:16" s="46" customFormat="1" x14ac:dyDescent="0.15">
      <c r="A38" s="1" t="s">
        <v>283</v>
      </c>
      <c r="B38" s="3"/>
      <c r="C38" s="171"/>
      <c r="D38" s="154"/>
      <c r="E38" s="175" t="s">
        <v>256</v>
      </c>
      <c r="F38" s="173"/>
      <c r="G38" s="173"/>
      <c r="H38" s="173"/>
      <c r="I38" s="175"/>
      <c r="J38" s="154"/>
      <c r="K38" s="154"/>
      <c r="L38" s="168"/>
      <c r="M38" s="169">
        <v>237613000</v>
      </c>
      <c r="N38" s="170"/>
      <c r="P38" s="218"/>
    </row>
    <row r="39" spans="1:16" s="46" customFormat="1" x14ac:dyDescent="0.15">
      <c r="A39" s="1" t="s">
        <v>284</v>
      </c>
      <c r="B39" s="3"/>
      <c r="C39" s="171"/>
      <c r="D39" s="154"/>
      <c r="E39" s="175" t="s">
        <v>285</v>
      </c>
      <c r="F39" s="173"/>
      <c r="G39" s="173"/>
      <c r="H39" s="173"/>
      <c r="I39" s="175"/>
      <c r="J39" s="154"/>
      <c r="K39" s="154"/>
      <c r="L39" s="168"/>
      <c r="M39" s="169">
        <v>627768159</v>
      </c>
      <c r="N39" s="170"/>
      <c r="P39" s="218"/>
    </row>
    <row r="40" spans="1:16" s="46" customFormat="1" x14ac:dyDescent="0.15">
      <c r="A40" s="1" t="s">
        <v>286</v>
      </c>
      <c r="B40" s="3"/>
      <c r="C40" s="171"/>
      <c r="D40" s="154"/>
      <c r="E40" s="175" t="s">
        <v>287</v>
      </c>
      <c r="F40" s="173"/>
      <c r="G40" s="154"/>
      <c r="H40" s="173"/>
      <c r="I40" s="173"/>
      <c r="J40" s="154"/>
      <c r="K40" s="154"/>
      <c r="L40" s="168"/>
      <c r="M40" s="169">
        <v>153289238</v>
      </c>
      <c r="N40" s="170"/>
      <c r="P40" s="218"/>
    </row>
    <row r="41" spans="1:16" s="46" customFormat="1" x14ac:dyDescent="0.15">
      <c r="A41" s="1" t="s">
        <v>288</v>
      </c>
      <c r="B41" s="3"/>
      <c r="C41" s="171"/>
      <c r="D41" s="154"/>
      <c r="E41" s="175" t="s">
        <v>289</v>
      </c>
      <c r="F41" s="173"/>
      <c r="G41" s="154"/>
      <c r="H41" s="173"/>
      <c r="I41" s="173"/>
      <c r="J41" s="154"/>
      <c r="K41" s="154"/>
      <c r="L41" s="168"/>
      <c r="M41" s="169">
        <v>15642233</v>
      </c>
      <c r="N41" s="170"/>
      <c r="P41" s="218"/>
    </row>
    <row r="42" spans="1:16" s="46" customFormat="1" x14ac:dyDescent="0.15">
      <c r="A42" s="1" t="s">
        <v>290</v>
      </c>
      <c r="B42" s="3"/>
      <c r="C42" s="171"/>
      <c r="D42" s="154"/>
      <c r="E42" s="175" t="s">
        <v>260</v>
      </c>
      <c r="F42" s="173"/>
      <c r="G42" s="173"/>
      <c r="H42" s="173"/>
      <c r="I42" s="173"/>
      <c r="J42" s="154"/>
      <c r="K42" s="154"/>
      <c r="L42" s="168"/>
      <c r="M42" s="169" t="s">
        <v>337</v>
      </c>
      <c r="N42" s="170"/>
      <c r="P42" s="218"/>
    </row>
    <row r="43" spans="1:16" s="46" customFormat="1" x14ac:dyDescent="0.15">
      <c r="A43" s="1" t="s">
        <v>268</v>
      </c>
      <c r="B43" s="3"/>
      <c r="C43" s="176" t="s">
        <v>269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-1152802601</v>
      </c>
      <c r="N43" s="182"/>
      <c r="P43" s="218"/>
    </row>
    <row r="44" spans="1:16" s="46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P44" s="218"/>
    </row>
    <row r="45" spans="1:16" s="46" customFormat="1" x14ac:dyDescent="0.15">
      <c r="A45" s="1" t="s">
        <v>293</v>
      </c>
      <c r="B45" s="3"/>
      <c r="C45" s="171"/>
      <c r="D45" s="154" t="s">
        <v>294</v>
      </c>
      <c r="E45" s="175"/>
      <c r="F45" s="173"/>
      <c r="G45" s="173"/>
      <c r="H45" s="173"/>
      <c r="I45" s="173"/>
      <c r="J45" s="154"/>
      <c r="K45" s="154"/>
      <c r="L45" s="168"/>
      <c r="M45" s="169">
        <v>1820875600</v>
      </c>
      <c r="N45" s="170"/>
      <c r="P45" s="218"/>
    </row>
    <row r="46" spans="1:16" s="46" customFormat="1" x14ac:dyDescent="0.15">
      <c r="A46" s="1" t="s">
        <v>295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1820875600</v>
      </c>
      <c r="N46" s="170"/>
      <c r="P46" s="218"/>
    </row>
    <row r="47" spans="1:16" s="46" customFormat="1" x14ac:dyDescent="0.15">
      <c r="A47" s="1" t="s">
        <v>296</v>
      </c>
      <c r="B47" s="3"/>
      <c r="C47" s="171"/>
      <c r="D47" s="154"/>
      <c r="E47" s="175" t="s">
        <v>241</v>
      </c>
      <c r="F47" s="173"/>
      <c r="G47" s="173"/>
      <c r="H47" s="173"/>
      <c r="I47" s="173"/>
      <c r="J47" s="154"/>
      <c r="K47" s="154"/>
      <c r="L47" s="168"/>
      <c r="M47" s="169" t="s">
        <v>337</v>
      </c>
      <c r="N47" s="170"/>
      <c r="P47" s="218"/>
    </row>
    <row r="48" spans="1:16" s="46" customFormat="1" x14ac:dyDescent="0.15">
      <c r="A48" s="1" t="s">
        <v>297</v>
      </c>
      <c r="B48" s="3"/>
      <c r="C48" s="171"/>
      <c r="D48" s="154" t="s">
        <v>298</v>
      </c>
      <c r="E48" s="175"/>
      <c r="F48" s="173"/>
      <c r="G48" s="173"/>
      <c r="H48" s="173"/>
      <c r="I48" s="173"/>
      <c r="J48" s="154"/>
      <c r="K48" s="154"/>
      <c r="L48" s="168"/>
      <c r="M48" s="169">
        <v>1871998000</v>
      </c>
      <c r="N48" s="170"/>
      <c r="P48" s="218"/>
    </row>
    <row r="49" spans="1:17" s="46" customFormat="1" x14ac:dyDescent="0.15">
      <c r="A49" s="1" t="s">
        <v>299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1871998000</v>
      </c>
      <c r="N49" s="170"/>
      <c r="P49" s="218"/>
    </row>
    <row r="50" spans="1:17" s="46" customFormat="1" x14ac:dyDescent="0.15">
      <c r="A50" s="1" t="s">
        <v>300</v>
      </c>
      <c r="B50" s="3"/>
      <c r="C50" s="171"/>
      <c r="D50" s="154"/>
      <c r="E50" s="175" t="s">
        <v>260</v>
      </c>
      <c r="F50" s="173"/>
      <c r="G50" s="173"/>
      <c r="H50" s="173"/>
      <c r="I50" s="185"/>
      <c r="J50" s="154"/>
      <c r="K50" s="154"/>
      <c r="L50" s="168"/>
      <c r="M50" s="169" t="s">
        <v>337</v>
      </c>
      <c r="N50" s="170"/>
      <c r="P50" s="218"/>
    </row>
    <row r="51" spans="1:17" s="46" customFormat="1" x14ac:dyDescent="0.15">
      <c r="A51" s="1" t="s">
        <v>291</v>
      </c>
      <c r="B51" s="3"/>
      <c r="C51" s="176" t="s">
        <v>292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51122400</v>
      </c>
      <c r="N51" s="182"/>
      <c r="P51" s="218"/>
    </row>
    <row r="52" spans="1:17" s="46" customFormat="1" x14ac:dyDescent="0.15">
      <c r="A52" s="1" t="s">
        <v>301</v>
      </c>
      <c r="B52" s="3"/>
      <c r="C52" s="302" t="s">
        <v>302</v>
      </c>
      <c r="D52" s="303"/>
      <c r="E52" s="303"/>
      <c r="F52" s="303"/>
      <c r="G52" s="303"/>
      <c r="H52" s="303"/>
      <c r="I52" s="303"/>
      <c r="J52" s="303"/>
      <c r="K52" s="303"/>
      <c r="L52" s="304"/>
      <c r="M52" s="181">
        <v>-124207717</v>
      </c>
      <c r="N52" s="182"/>
      <c r="P52" s="218"/>
    </row>
    <row r="53" spans="1:17" s="46" customFormat="1" ht="14.25" thickBot="1" x14ac:dyDescent="0.2">
      <c r="A53" s="1" t="s">
        <v>303</v>
      </c>
      <c r="B53" s="3"/>
      <c r="C53" s="280" t="s">
        <v>304</v>
      </c>
      <c r="D53" s="281"/>
      <c r="E53" s="281"/>
      <c r="F53" s="281"/>
      <c r="G53" s="281"/>
      <c r="H53" s="281"/>
      <c r="I53" s="281"/>
      <c r="J53" s="281"/>
      <c r="K53" s="281"/>
      <c r="L53" s="282"/>
      <c r="M53" s="181">
        <v>1203964614</v>
      </c>
      <c r="N53" s="182"/>
      <c r="P53" s="218"/>
    </row>
    <row r="54" spans="1:17" s="46" customFormat="1" ht="14.25" hidden="1" thickBot="1" x14ac:dyDescent="0.2">
      <c r="A54" s="1">
        <v>4435000</v>
      </c>
      <c r="B54" s="3"/>
      <c r="C54" s="283" t="s">
        <v>222</v>
      </c>
      <c r="D54" s="284"/>
      <c r="E54" s="284"/>
      <c r="F54" s="284"/>
      <c r="G54" s="284"/>
      <c r="H54" s="284"/>
      <c r="I54" s="284"/>
      <c r="J54" s="284"/>
      <c r="K54" s="284"/>
      <c r="L54" s="285"/>
      <c r="M54" s="187" t="s">
        <v>337</v>
      </c>
      <c r="N54" s="182"/>
      <c r="P54" s="218"/>
      <c r="Q54" s="46" t="s">
        <v>12</v>
      </c>
    </row>
    <row r="55" spans="1:17" s="46" customFormat="1" ht="14.25" thickBot="1" x14ac:dyDescent="0.2">
      <c r="A55" s="1" t="s">
        <v>305</v>
      </c>
      <c r="B55" s="3"/>
      <c r="C55" s="286" t="s">
        <v>306</v>
      </c>
      <c r="D55" s="287"/>
      <c r="E55" s="287"/>
      <c r="F55" s="287"/>
      <c r="G55" s="287"/>
      <c r="H55" s="287"/>
      <c r="I55" s="287"/>
      <c r="J55" s="287"/>
      <c r="K55" s="287"/>
      <c r="L55" s="288"/>
      <c r="M55" s="188">
        <v>1079756897</v>
      </c>
      <c r="N55" s="189"/>
      <c r="P55" s="218"/>
    </row>
    <row r="56" spans="1:17" s="46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P56" s="218"/>
    </row>
    <row r="57" spans="1:17" s="46" customFormat="1" x14ac:dyDescent="0.15">
      <c r="A57" s="1" t="s">
        <v>307</v>
      </c>
      <c r="B57" s="3"/>
      <c r="C57" s="193" t="s">
        <v>308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153615191</v>
      </c>
      <c r="N57" s="196"/>
      <c r="P57" s="218"/>
    </row>
    <row r="58" spans="1:17" s="46" customFormat="1" x14ac:dyDescent="0.15">
      <c r="A58" s="1" t="s">
        <v>309</v>
      </c>
      <c r="B58" s="3"/>
      <c r="C58" s="197" t="s">
        <v>310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6949317</v>
      </c>
      <c r="N58" s="182"/>
      <c r="P58" s="218"/>
    </row>
    <row r="59" spans="1:17" s="46" customFormat="1" ht="14.25" thickBot="1" x14ac:dyDescent="0.2">
      <c r="A59" s="1" t="s">
        <v>311</v>
      </c>
      <c r="B59" s="3"/>
      <c r="C59" s="199" t="s">
        <v>312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160564508</v>
      </c>
      <c r="N59" s="202"/>
      <c r="P59" s="218"/>
    </row>
    <row r="60" spans="1:17" s="46" customFormat="1" ht="14.25" thickBot="1" x14ac:dyDescent="0.2">
      <c r="A60" s="1" t="s">
        <v>313</v>
      </c>
      <c r="B60" s="3"/>
      <c r="C60" s="203" t="s">
        <v>314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1240321405</v>
      </c>
      <c r="N60" s="189"/>
      <c r="P60" s="218"/>
    </row>
    <row r="61" spans="1:17" s="46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6" customFormat="1" x14ac:dyDescent="0.15">
      <c r="A62" s="1"/>
      <c r="B62" s="3"/>
      <c r="C62" s="153"/>
      <c r="D62" s="211"/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1333　財政課の早川</dc:creator>
  <cp:lastModifiedBy>早川　寛孝</cp:lastModifiedBy>
  <dcterms:created xsi:type="dcterms:W3CDTF">2020-12-15T08:22:15Z</dcterms:created>
  <dcterms:modified xsi:type="dcterms:W3CDTF">2020-12-28T07:19:29Z</dcterms:modified>
</cp:coreProperties>
</file>