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bookViews>
  <sheets>
    <sheet name="【記載例】地域密着型通所介護" sheetId="8" r:id="rId1"/>
    <sheet name="【記載例】シフト記号表（勤務時間帯）" sheetId="6" r:id="rId2"/>
    <sheet name="地域密着型通所介護" sheetId="2" r:id="rId3"/>
    <sheet name="シフト記号表（勤務時間帯)" sheetId="9" r:id="rId4"/>
    <sheet name="記入方法" sheetId="7" r:id="rId5"/>
    <sheet name="プルダウン・リスト" sheetId="3" r:id="rId6"/>
  </sheets>
  <definedNames>
    <definedName name="_xlnm.Print_Area" localSheetId="0">【記載例】地域密着型通所介護!$A$1:$BF$73</definedName>
    <definedName name="_xlnm.Print_Area" localSheetId="4">記入方法!$B$1:$S$79</definedName>
    <definedName name="_xlnm.Print_Area" localSheetId="2">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2" l="1"/>
  <c r="AX64" i="2"/>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Z23" i="2"/>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T68" i="8"/>
  <c r="V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H68" i="8"/>
  <c r="H67" i="8"/>
  <c r="S67" i="8"/>
  <c r="S68" i="8" s="1"/>
  <c r="AX63" i="8"/>
  <c r="AZ63" i="8" s="1"/>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S63"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W68" i="8" s="1"/>
  <c r="V67" i="8"/>
  <c r="U67" i="8"/>
  <c r="U68" i="8" s="1"/>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V72" i="8" s="1"/>
  <c r="AU51" i="8"/>
  <c r="AU72" i="8" s="1"/>
  <c r="AT51" i="8"/>
  <c r="AT72" i="8" s="1"/>
  <c r="AS51" i="8"/>
  <c r="AS72" i="8" s="1"/>
  <c r="AR51" i="8"/>
  <c r="AR72" i="8" s="1"/>
  <c r="AQ51" i="8"/>
  <c r="AQ72" i="8" s="1"/>
  <c r="AP51" i="8"/>
  <c r="AP72" i="8" s="1"/>
  <c r="AO51" i="8"/>
  <c r="AO72" i="8" s="1"/>
  <c r="AN51" i="8"/>
  <c r="AN72" i="8" s="1"/>
  <c r="AM51" i="8"/>
  <c r="AM72" i="8" s="1"/>
  <c r="AL51" i="8"/>
  <c r="AL72" i="8" s="1"/>
  <c r="AK51" i="8"/>
  <c r="AK72" i="8" s="1"/>
  <c r="AJ51" i="8"/>
  <c r="AJ72" i="8" s="1"/>
  <c r="AI51" i="8"/>
  <c r="AI72" i="8" s="1"/>
  <c r="AH51" i="8"/>
  <c r="AH72" i="8" s="1"/>
  <c r="AG51" i="8"/>
  <c r="AG72" i="8" s="1"/>
  <c r="AF51" i="8"/>
  <c r="AE51" i="8"/>
  <c r="AE72" i="8" s="1"/>
  <c r="AD51" i="8"/>
  <c r="AC51" i="8"/>
  <c r="AC72" i="8" s="1"/>
  <c r="AB51" i="8"/>
  <c r="AB72" i="8" s="1"/>
  <c r="AA51" i="8"/>
  <c r="AA72" i="8" s="1"/>
  <c r="Z51" i="8"/>
  <c r="Z72" i="8" s="1"/>
  <c r="Y51" i="8"/>
  <c r="Y72" i="8" s="1"/>
  <c r="X51" i="8"/>
  <c r="X72" i="8" s="1"/>
  <c r="W51" i="8"/>
  <c r="W72" i="8" s="1"/>
  <c r="V51" i="8"/>
  <c r="V72" i="8" s="1"/>
  <c r="U51" i="8"/>
  <c r="U72" i="8" s="1"/>
  <c r="T51" i="8"/>
  <c r="T72" i="8" s="1"/>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W71" i="8" s="1"/>
  <c r="AV39" i="8"/>
  <c r="AU39" i="8"/>
  <c r="AU71" i="8" s="1"/>
  <c r="AT39" i="8"/>
  <c r="AS39" i="8"/>
  <c r="AS71" i="8" s="1"/>
  <c r="AR39" i="8"/>
  <c r="AQ39" i="8"/>
  <c r="AQ71" i="8" s="1"/>
  <c r="AP39" i="8"/>
  <c r="AO39" i="8"/>
  <c r="AO71" i="8" s="1"/>
  <c r="AN39" i="8"/>
  <c r="AM39" i="8"/>
  <c r="AM71" i="8" s="1"/>
  <c r="AL39" i="8"/>
  <c r="AL71" i="8" s="1"/>
  <c r="AK39" i="8"/>
  <c r="AK71" i="8" s="1"/>
  <c r="AJ39" i="8"/>
  <c r="AJ71" i="8" s="1"/>
  <c r="AI39" i="8"/>
  <c r="AI71" i="8" s="1"/>
  <c r="AH39" i="8"/>
  <c r="AH71" i="8" s="1"/>
  <c r="AG39" i="8"/>
  <c r="AG71" i="8" s="1"/>
  <c r="AF39" i="8"/>
  <c r="AF71" i="8" s="1"/>
  <c r="AE39" i="8"/>
  <c r="AE71" i="8" s="1"/>
  <c r="AD39" i="8"/>
  <c r="AD71" i="8" s="1"/>
  <c r="AC39" i="8"/>
  <c r="AC71" i="8" s="1"/>
  <c r="AB39" i="8"/>
  <c r="AB71" i="8" s="1"/>
  <c r="AA39" i="8"/>
  <c r="AA71" i="8" s="1"/>
  <c r="Z39" i="8"/>
  <c r="Z71" i="8" s="1"/>
  <c r="Y39" i="8"/>
  <c r="Y71" i="8" s="1"/>
  <c r="X39" i="8"/>
  <c r="X71" i="8" s="1"/>
  <c r="W39" i="8"/>
  <c r="W71" i="8" s="1"/>
  <c r="V39" i="8"/>
  <c r="V71" i="8" s="1"/>
  <c r="U39" i="8"/>
  <c r="U71" i="8" s="1"/>
  <c r="T39" i="8"/>
  <c r="T71" i="8" s="1"/>
  <c r="S39" i="8"/>
  <c r="S71" i="8" s="1"/>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U70" i="8" s="1"/>
  <c r="AT33" i="8"/>
  <c r="AS33" i="8"/>
  <c r="AS70" i="8" s="1"/>
  <c r="AR33" i="8"/>
  <c r="AQ33" i="8"/>
  <c r="AQ70" i="8" s="1"/>
  <c r="AP33" i="8"/>
  <c r="AO33" i="8"/>
  <c r="AO70" i="8" s="1"/>
  <c r="AN33" i="8"/>
  <c r="AN70" i="8" s="1"/>
  <c r="AM33" i="8"/>
  <c r="AM70" i="8" s="1"/>
  <c r="AL33" i="8"/>
  <c r="AK33" i="8"/>
  <c r="AK70" i="8" s="1"/>
  <c r="AJ33" i="8"/>
  <c r="AJ70" i="8" s="1"/>
  <c r="AI33" i="8"/>
  <c r="AI70" i="8" s="1"/>
  <c r="AH33" i="8"/>
  <c r="AG33" i="8"/>
  <c r="AG70" i="8" s="1"/>
  <c r="AF33" i="8"/>
  <c r="AF70" i="8" s="1"/>
  <c r="AE33" i="8"/>
  <c r="AE70" i="8" s="1"/>
  <c r="AD33" i="8"/>
  <c r="AD70" i="8" s="1"/>
  <c r="AC33" i="8"/>
  <c r="AC70" i="8" s="1"/>
  <c r="AB33" i="8"/>
  <c r="AB70" i="8" s="1"/>
  <c r="AA33" i="8"/>
  <c r="AA70" i="8" s="1"/>
  <c r="Z33" i="8"/>
  <c r="Z70" i="8" s="1"/>
  <c r="Y33" i="8"/>
  <c r="Y70" i="8" s="1"/>
  <c r="X33" i="8"/>
  <c r="X70" i="8" s="1"/>
  <c r="W33" i="8"/>
  <c r="W70" i="8" s="1"/>
  <c r="V33" i="8"/>
  <c r="V70" i="8" s="1"/>
  <c r="U33" i="8"/>
  <c r="U70" i="8" s="1"/>
  <c r="T33" i="8"/>
  <c r="T70" i="8" s="1"/>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9" i="8" s="1"/>
  <c r="AV27" i="8"/>
  <c r="AU27" i="8"/>
  <c r="AU69" i="8" s="1"/>
  <c r="AT27" i="8"/>
  <c r="AS27" i="8"/>
  <c r="AS69" i="8" s="1"/>
  <c r="AR27" i="8"/>
  <c r="AQ27" i="8"/>
  <c r="AQ69" i="8" s="1"/>
  <c r="AP27" i="8"/>
  <c r="AO27" i="8"/>
  <c r="AO69" i="8" s="1"/>
  <c r="AN27" i="8"/>
  <c r="AM27" i="8"/>
  <c r="AM69" i="8" s="1"/>
  <c r="AL27" i="8"/>
  <c r="AK27" i="8"/>
  <c r="AK69" i="8" s="1"/>
  <c r="AJ27" i="8"/>
  <c r="AI27" i="8"/>
  <c r="AI69" i="8" s="1"/>
  <c r="AH27" i="8"/>
  <c r="AG27" i="8"/>
  <c r="AG69" i="8" s="1"/>
  <c r="AF27" i="8"/>
  <c r="AE27" i="8"/>
  <c r="AE69" i="8" s="1"/>
  <c r="AD27" i="8"/>
  <c r="AC27" i="8"/>
  <c r="AC69" i="8" s="1"/>
  <c r="AB27" i="8"/>
  <c r="AA27" i="8"/>
  <c r="AA69" i="8" s="1"/>
  <c r="Z27" i="8"/>
  <c r="Y27" i="8"/>
  <c r="Y69" i="8" s="1"/>
  <c r="X27" i="8"/>
  <c r="W27" i="8"/>
  <c r="W69" i="8" s="1"/>
  <c r="V27" i="8"/>
  <c r="U27" i="8"/>
  <c r="U69" i="8" s="1"/>
  <c r="T27" i="8"/>
  <c r="S27" i="8"/>
  <c r="S69" i="8" s="1"/>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T69" i="8" l="1"/>
  <c r="X69" i="8"/>
  <c r="AB69" i="8"/>
  <c r="AF69" i="8"/>
  <c r="AJ69" i="8"/>
  <c r="AN69" i="8"/>
  <c r="AR69" i="8"/>
  <c r="AV69" i="8"/>
  <c r="AH70" i="8"/>
  <c r="AL70" i="8"/>
  <c r="AP70" i="8"/>
  <c r="AT70" i="8"/>
  <c r="AN71" i="8"/>
  <c r="AR71" i="8"/>
  <c r="AV71" i="8"/>
  <c r="AD72" i="8"/>
  <c r="V69" i="8"/>
  <c r="Z69" i="8"/>
  <c r="AD69" i="8"/>
  <c r="AH69" i="8"/>
  <c r="AL69" i="8"/>
  <c r="AP69" i="8"/>
  <c r="AT69" i="8"/>
  <c r="AR70" i="8"/>
  <c r="AV70" i="8"/>
  <c r="AP71" i="8"/>
  <c r="AT71" i="8"/>
  <c r="AF72"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B55" i="2"/>
  <c r="AZ26" i="8" l="1"/>
  <c r="AX64" i="8"/>
  <c r="AZ64" i="8" s="1"/>
  <c r="B58" i="2"/>
  <c r="B25" i="2"/>
  <c r="B28" i="2" s="1"/>
  <c r="B31" i="2" s="1"/>
  <c r="B34" i="2" s="1"/>
  <c r="B37" i="2" s="1"/>
  <c r="B40" i="2" s="1"/>
  <c r="B43" i="2" s="1"/>
  <c r="B46" i="2" s="1"/>
  <c r="B49" i="2" s="1"/>
  <c r="B52"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<sst xmlns="http://schemas.openxmlformats.org/spreadsheetml/2006/main" count="1217" uniqueCount="235">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</sst>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zoomScale="70" zoomScaleNormal="70" zoomScaleSheetLayoutView="70" workbookViewId="0">
      <selection activeCell="L3" sqref="L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205" t="s">
        <v>216</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79</v>
      </c>
      <c r="Z2" s="207">
        <v>2</v>
      </c>
      <c r="AA2" s="207"/>
      <c r="AB2" s="39" t="s">
        <v>80</v>
      </c>
      <c r="AC2" s="208">
        <f>IF(Z2=0,"",YEAR(DATE(2018+Z2,1,1)))</f>
        <v>2020</v>
      </c>
      <c r="AD2" s="208"/>
      <c r="AE2" s="40" t="s">
        <v>81</v>
      </c>
      <c r="AF2" s="40" t="s">
        <v>1</v>
      </c>
      <c r="AG2" s="207">
        <v>4</v>
      </c>
      <c r="AH2" s="207"/>
      <c r="AI2" s="40" t="s">
        <v>56</v>
      </c>
      <c r="AM2" s="8"/>
      <c r="AN2" s="7"/>
      <c r="AO2" s="7" t="s">
        <v>82</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137</v>
      </c>
      <c r="BB3" s="210" t="s">
        <v>205</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138</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140</v>
      </c>
      <c r="AS8" s="87"/>
      <c r="AT8" s="16"/>
      <c r="AU8" s="218">
        <v>18</v>
      </c>
      <c r="AV8" s="220"/>
      <c r="AW8" s="100" t="s">
        <v>133</v>
      </c>
      <c r="AX8" s="16"/>
      <c r="AY8" s="16" t="s">
        <v>77</v>
      </c>
      <c r="AZ8" s="16"/>
      <c r="BA8" s="16"/>
      <c r="BB8" s="228">
        <f>DAY(EOMONTH(DATE(AC2,AG2,1),0))</f>
        <v>30</v>
      </c>
      <c r="BC8" s="229"/>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135</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136</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123</v>
      </c>
      <c r="C17" s="239" t="s">
        <v>143</v>
      </c>
      <c r="D17" s="240"/>
      <c r="E17" s="241"/>
      <c r="F17" s="138"/>
      <c r="G17" s="248" t="s">
        <v>144</v>
      </c>
      <c r="H17" s="251" t="s">
        <v>145</v>
      </c>
      <c r="I17" s="240"/>
      <c r="J17" s="240"/>
      <c r="K17" s="241"/>
      <c r="L17" s="251" t="s">
        <v>146</v>
      </c>
      <c r="M17" s="240"/>
      <c r="N17" s="240"/>
      <c r="O17" s="254"/>
      <c r="P17" s="239"/>
      <c r="Q17" s="240"/>
      <c r="R17" s="254"/>
      <c r="S17" s="257" t="s">
        <v>147</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148</v>
      </c>
      <c r="BA17" s="267"/>
      <c r="BB17" s="239" t="s">
        <v>149</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185</v>
      </c>
      <c r="H22" s="310" t="s">
        <v>131</v>
      </c>
      <c r="I22" s="311"/>
      <c r="J22" s="311"/>
      <c r="K22" s="312"/>
      <c r="L22" s="316" t="s">
        <v>186</v>
      </c>
      <c r="M22" s="317"/>
      <c r="N22" s="317"/>
      <c r="O22" s="318"/>
      <c r="P22" s="322" t="s">
        <v>50</v>
      </c>
      <c r="Q22" s="323"/>
      <c r="R22" s="324"/>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3">
        <f>IF($BB$3="計画",SUM(S23:AT23),IF($BB$3="実績",SUM(S23:AW23),""))</f>
        <v>160</v>
      </c>
      <c r="AY23" s="294"/>
      <c r="AZ23" s="295">
        <f>IF($BB$3="計画",AX23/4,IF($BB$3="実績",【記載例】地域密着型通所介護!AX23/(【記載例】地域密着型通所介護!$BB$8/7),""))</f>
        <v>40</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51</v>
      </c>
      <c r="Q24" s="301"/>
      <c r="R24" s="302"/>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3">
        <f>IF($BB$3="計画",SUM(S24:AT24),IF($BB$3="実績",SUM(S24:AW24),""))</f>
        <v>140.0000000000002</v>
      </c>
      <c r="AY24" s="304"/>
      <c r="AZ24" s="325">
        <f>IF($BB$3="計画",AX24/4,IF($BB$3="実績",【記載例】地域密着型通所介護!AX24/(【記載例】地域密着型通所介護!$BB$8/7),""))</f>
        <v>35.00000000000005</v>
      </c>
      <c r="BA24" s="326"/>
      <c r="BB24" s="284"/>
      <c r="BC24" s="285"/>
      <c r="BD24" s="285"/>
      <c r="BE24" s="285"/>
      <c r="BF24" s="286"/>
    </row>
    <row r="25" spans="2:58" ht="20.25" customHeight="1" x14ac:dyDescent="0.4">
      <c r="B25" s="327">
        <f>B22+1</f>
        <v>2</v>
      </c>
      <c r="C25" s="328"/>
      <c r="D25" s="329"/>
      <c r="E25" s="330"/>
      <c r="F25" s="186"/>
      <c r="G25" s="331" t="s">
        <v>185</v>
      </c>
      <c r="H25" s="333" t="s">
        <v>189</v>
      </c>
      <c r="I25" s="314"/>
      <c r="J25" s="314"/>
      <c r="K25" s="315"/>
      <c r="L25" s="334" t="s">
        <v>191</v>
      </c>
      <c r="M25" s="335"/>
      <c r="N25" s="335"/>
      <c r="O25" s="336"/>
      <c r="P25" s="340" t="s">
        <v>50</v>
      </c>
      <c r="Q25" s="341"/>
      <c r="R25" s="342"/>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43"/>
      <c r="AY25" s="344"/>
      <c r="AZ25" s="345"/>
      <c r="BA25" s="346"/>
      <c r="BB25" s="352"/>
      <c r="BC25" s="353"/>
      <c r="BD25" s="353"/>
      <c r="BE25" s="353"/>
      <c r="BF25" s="354"/>
    </row>
    <row r="26" spans="2:58" ht="20.25" customHeight="1" x14ac:dyDescent="0.4">
      <c r="B26" s="327"/>
      <c r="C26" s="287" t="s">
        <v>74</v>
      </c>
      <c r="D26" s="288"/>
      <c r="E26" s="289"/>
      <c r="F26" s="184"/>
      <c r="G26" s="309"/>
      <c r="H26" s="313"/>
      <c r="I26" s="314"/>
      <c r="J26" s="314"/>
      <c r="K26" s="315"/>
      <c r="L26" s="319"/>
      <c r="M26" s="320"/>
      <c r="N26" s="320"/>
      <c r="O26" s="321"/>
      <c r="P26" s="290" t="s">
        <v>15</v>
      </c>
      <c r="Q26" s="291"/>
      <c r="R26" s="292"/>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3">
        <f>IF($BB$3="計画",SUM(S26:AT26),IF($BB$3="実績",SUM(S26:AW26),""))</f>
        <v>160</v>
      </c>
      <c r="AY26" s="294"/>
      <c r="AZ26" s="295">
        <f>IF($BB$3="計画",AX26/4,IF($BB$3="実績",【記載例】地域密着型通所介護!AX26/(【記載例】地域密着型通所介護!$BB$8/7),""))</f>
        <v>40</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51</v>
      </c>
      <c r="Q27" s="301"/>
      <c r="R27" s="302"/>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3">
        <f>IF($BB$3="計画",SUM(S27:AT27),IF($BB$3="実績",SUM(S27:AW27),""))</f>
        <v>140.0000000000002</v>
      </c>
      <c r="AY27" s="304"/>
      <c r="AZ27" s="325">
        <f>IF($BB$3="計画",AX27/4,IF($BB$3="実績",【記載例】地域密着型通所介護!AX27/(【記載例】地域密着型通所介護!$BB$8/7),""))</f>
        <v>35.00000000000005</v>
      </c>
      <c r="BA27" s="326"/>
      <c r="BB27" s="284"/>
      <c r="BC27" s="285"/>
      <c r="BD27" s="285"/>
      <c r="BE27" s="285"/>
      <c r="BF27" s="286"/>
    </row>
    <row r="28" spans="2:58" ht="20.25" customHeight="1" x14ac:dyDescent="0.4">
      <c r="B28" s="327">
        <f>B25+1</f>
        <v>3</v>
      </c>
      <c r="C28" s="328"/>
      <c r="D28" s="329"/>
      <c r="E28" s="330"/>
      <c r="F28" s="186"/>
      <c r="G28" s="331" t="s">
        <v>184</v>
      </c>
      <c r="H28" s="333" t="s">
        <v>108</v>
      </c>
      <c r="I28" s="314"/>
      <c r="J28" s="314"/>
      <c r="K28" s="315"/>
      <c r="L28" s="334" t="s">
        <v>192</v>
      </c>
      <c r="M28" s="335"/>
      <c r="N28" s="335"/>
      <c r="O28" s="336"/>
      <c r="P28" s="340" t="s">
        <v>50</v>
      </c>
      <c r="Q28" s="341"/>
      <c r="R28" s="342"/>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43"/>
      <c r="AY28" s="344"/>
      <c r="AZ28" s="345"/>
      <c r="BA28" s="346"/>
      <c r="BB28" s="352" t="s">
        <v>200</v>
      </c>
      <c r="BC28" s="353"/>
      <c r="BD28" s="353"/>
      <c r="BE28" s="353"/>
      <c r="BF28" s="354"/>
    </row>
    <row r="29" spans="2:58" ht="20.25" customHeight="1" x14ac:dyDescent="0.4">
      <c r="B29" s="327"/>
      <c r="C29" s="355" t="s">
        <v>74</v>
      </c>
      <c r="D29" s="356"/>
      <c r="E29" s="357"/>
      <c r="F29" s="184"/>
      <c r="G29" s="309"/>
      <c r="H29" s="313"/>
      <c r="I29" s="314"/>
      <c r="J29" s="314"/>
      <c r="K29" s="315"/>
      <c r="L29" s="319"/>
      <c r="M29" s="320"/>
      <c r="N29" s="320"/>
      <c r="O29" s="321"/>
      <c r="P29" s="290" t="s">
        <v>15</v>
      </c>
      <c r="Q29" s="291"/>
      <c r="R29" s="292"/>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3">
        <f>IF($BB$3="計画",SUM(S29:AT29),IF($BB$3="実績",SUM(S29:AW29),""))</f>
        <v>64</v>
      </c>
      <c r="AY29" s="294"/>
      <c r="AZ29" s="295">
        <f>IF($BB$3="計画",AX29/4,IF($BB$3="実績",【記載例】地域密着型通所介護!AX29/(【記載例】地域密着型通所介護!$BB$8/7),""))</f>
        <v>16</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51</v>
      </c>
      <c r="Q30" s="301"/>
      <c r="R30" s="302"/>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3">
        <f>IF($BB$3="計画",SUM(S30:AT30),IF($BB$3="実績",SUM(S30:AW30),""))</f>
        <v>56.000000000000064</v>
      </c>
      <c r="AY30" s="304"/>
      <c r="AZ30" s="325">
        <f>IF($BB$3="計画",AX30/4,IF($BB$3="実績",【記載例】地域密着型通所介護!AX30/(【記載例】地域密着型通所介護!$BB$8/7),""))</f>
        <v>14.000000000000016</v>
      </c>
      <c r="BA30" s="326"/>
      <c r="BB30" s="284"/>
      <c r="BC30" s="285"/>
      <c r="BD30" s="285"/>
      <c r="BE30" s="285"/>
      <c r="BF30" s="286"/>
    </row>
    <row r="31" spans="2:58" ht="20.25" customHeight="1" x14ac:dyDescent="0.4">
      <c r="B31" s="327">
        <f>B28+1</f>
        <v>4</v>
      </c>
      <c r="C31" s="328"/>
      <c r="D31" s="329"/>
      <c r="E31" s="330"/>
      <c r="F31" s="186"/>
      <c r="G31" s="331" t="s">
        <v>184</v>
      </c>
      <c r="H31" s="333" t="s">
        <v>14</v>
      </c>
      <c r="I31" s="314"/>
      <c r="J31" s="314"/>
      <c r="K31" s="315"/>
      <c r="L31" s="334" t="s">
        <v>193</v>
      </c>
      <c r="M31" s="335"/>
      <c r="N31" s="335"/>
      <c r="O31" s="336"/>
      <c r="P31" s="340" t="s">
        <v>50</v>
      </c>
      <c r="Q31" s="341"/>
      <c r="R31" s="342"/>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43"/>
      <c r="AY31" s="344"/>
      <c r="AZ31" s="345"/>
      <c r="BA31" s="346"/>
      <c r="BB31" s="352" t="s">
        <v>203</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3">
        <f>IF($BB$3="計画",SUM(S32:AT32),IF($BB$3="実績",SUM(S32:AW32),""))</f>
        <v>64</v>
      </c>
      <c r="AY32" s="294"/>
      <c r="AZ32" s="295">
        <f>IF($BB$3="計画",AX32/4,IF($BB$3="実績",【記載例】地域密着型通所介護!AX32/(【記載例】地域密着型通所介護!$BB$8/7),""))</f>
        <v>16</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51</v>
      </c>
      <c r="Q33" s="301"/>
      <c r="R33" s="302"/>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3">
        <f>IF($BB$3="計画",SUM(S33:AT33),IF($BB$3="実績",SUM(S33:AW33),""))</f>
        <v>64</v>
      </c>
      <c r="AY33" s="304"/>
      <c r="AZ33" s="325">
        <f>IF($BB$3="計画",AX33/4,IF($BB$3="実績",【記載例】地域密着型通所介護!AX33/(【記載例】地域密着型通所介護!$BB$8/7),""))</f>
        <v>16</v>
      </c>
      <c r="BA33" s="326"/>
      <c r="BB33" s="284"/>
      <c r="BC33" s="285"/>
      <c r="BD33" s="285"/>
      <c r="BE33" s="285"/>
      <c r="BF33" s="286"/>
    </row>
    <row r="34" spans="2:58" ht="20.25" customHeight="1" x14ac:dyDescent="0.4">
      <c r="B34" s="327">
        <f>B31+1</f>
        <v>5</v>
      </c>
      <c r="C34" s="328"/>
      <c r="D34" s="329"/>
      <c r="E34" s="330"/>
      <c r="F34" s="186"/>
      <c r="G34" s="331" t="s">
        <v>187</v>
      </c>
      <c r="H34" s="333" t="s">
        <v>6</v>
      </c>
      <c r="I34" s="314"/>
      <c r="J34" s="314"/>
      <c r="K34" s="315"/>
      <c r="L34" s="334" t="s">
        <v>195</v>
      </c>
      <c r="M34" s="335"/>
      <c r="N34" s="335"/>
      <c r="O34" s="336"/>
      <c r="P34" s="340" t="s">
        <v>50</v>
      </c>
      <c r="Q34" s="341"/>
      <c r="R34" s="342"/>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43"/>
      <c r="AY34" s="344"/>
      <c r="AZ34" s="345"/>
      <c r="BA34" s="346"/>
      <c r="BB34" s="352" t="s">
        <v>198</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3">
        <f>IF($BB$3="計画",SUM(S35:AT35),IF($BB$3="実績",SUM(S35:AW35),""))</f>
        <v>48</v>
      </c>
      <c r="AY35" s="294"/>
      <c r="AZ35" s="295">
        <f>IF($BB$3="計画",AX35/4,IF($BB$3="実績",【記載例】地域密着型通所介護!AX35/(【記載例】地域密着型通所介護!$BB$8/7),""))</f>
        <v>12</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51</v>
      </c>
      <c r="Q36" s="301"/>
      <c r="R36" s="302"/>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3">
        <f>IF($BB$3="計画",SUM(S36:AT36),IF($BB$3="実績",SUM(S36:AW36),""))</f>
        <v>48</v>
      </c>
      <c r="AY36" s="304"/>
      <c r="AZ36" s="325">
        <f>IF($BB$3="計画",AX36/4,IF($BB$3="実績",【記載例】地域密着型通所介護!AX36/(【記載例】地域密着型通所介護!$BB$8/7),""))</f>
        <v>12</v>
      </c>
      <c r="BA36" s="326"/>
      <c r="BB36" s="284"/>
      <c r="BC36" s="285"/>
      <c r="BD36" s="285"/>
      <c r="BE36" s="285"/>
      <c r="BF36" s="286"/>
    </row>
    <row r="37" spans="2:58" ht="20.25" customHeight="1" x14ac:dyDescent="0.4">
      <c r="B37" s="327">
        <f>B34+1</f>
        <v>6</v>
      </c>
      <c r="C37" s="328"/>
      <c r="D37" s="329"/>
      <c r="E37" s="330"/>
      <c r="F37" s="186"/>
      <c r="G37" s="331" t="s">
        <v>184</v>
      </c>
      <c r="H37" s="333" t="s">
        <v>131</v>
      </c>
      <c r="I37" s="314"/>
      <c r="J37" s="314"/>
      <c r="K37" s="315"/>
      <c r="L37" s="334" t="s">
        <v>192</v>
      </c>
      <c r="M37" s="335"/>
      <c r="N37" s="335"/>
      <c r="O37" s="336"/>
      <c r="P37" s="340" t="s">
        <v>50</v>
      </c>
      <c r="Q37" s="341"/>
      <c r="R37" s="342"/>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43"/>
      <c r="AY37" s="344"/>
      <c r="AZ37" s="345"/>
      <c r="BA37" s="346"/>
      <c r="BB37" s="352" t="s">
        <v>201</v>
      </c>
      <c r="BC37" s="353"/>
      <c r="BD37" s="353"/>
      <c r="BE37" s="353"/>
      <c r="BF37" s="354"/>
    </row>
    <row r="38" spans="2:58" ht="20.25" customHeight="1" x14ac:dyDescent="0.4">
      <c r="B38" s="327"/>
      <c r="C38" s="355" t="s">
        <v>75</v>
      </c>
      <c r="D38" s="356"/>
      <c r="E38" s="357"/>
      <c r="F38" s="184"/>
      <c r="G38" s="309"/>
      <c r="H38" s="313"/>
      <c r="I38" s="314"/>
      <c r="J38" s="314"/>
      <c r="K38" s="315"/>
      <c r="L38" s="319"/>
      <c r="M38" s="320"/>
      <c r="N38" s="320"/>
      <c r="O38" s="321"/>
      <c r="P38" s="290" t="s">
        <v>15</v>
      </c>
      <c r="Q38" s="291"/>
      <c r="R38" s="292"/>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3">
        <f>IF($BB$3="計画",SUM(S38:AT38),IF($BB$3="実績",SUM(S38:AW38),""))</f>
        <v>96</v>
      </c>
      <c r="AY38" s="294"/>
      <c r="AZ38" s="295">
        <f>IF($BB$3="計画",AX38/4,IF($BB$3="実績",【記載例】地域密着型通所介護!AX38/(【記載例】地域密着型通所介護!$BB$8/7),""))</f>
        <v>24</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51</v>
      </c>
      <c r="Q39" s="301"/>
      <c r="R39" s="302"/>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3">
        <f>IF($BB$3="計画",SUM(S39:AT39),IF($BB$3="実績",SUM(S39:AW39),""))</f>
        <v>84.000000000000114</v>
      </c>
      <c r="AY39" s="304"/>
      <c r="AZ39" s="325">
        <f>IF($BB$3="計画",AX39/4,IF($BB$3="実績",【記載例】地域密着型通所介護!AX39/(【記載例】地域密着型通所介護!$BB$8/7),""))</f>
        <v>21.000000000000028</v>
      </c>
      <c r="BA39" s="326"/>
      <c r="BB39" s="284"/>
      <c r="BC39" s="285"/>
      <c r="BD39" s="285"/>
      <c r="BE39" s="285"/>
      <c r="BF39" s="286"/>
    </row>
    <row r="40" spans="2:58" ht="20.25" customHeight="1" x14ac:dyDescent="0.4">
      <c r="B40" s="327">
        <f>B37+1</f>
        <v>7</v>
      </c>
      <c r="C40" s="328"/>
      <c r="D40" s="329"/>
      <c r="E40" s="330"/>
      <c r="F40" s="186"/>
      <c r="G40" s="331" t="s">
        <v>184</v>
      </c>
      <c r="H40" s="333" t="s">
        <v>131</v>
      </c>
      <c r="I40" s="314"/>
      <c r="J40" s="314"/>
      <c r="K40" s="315"/>
      <c r="L40" s="334" t="s">
        <v>194</v>
      </c>
      <c r="M40" s="335"/>
      <c r="N40" s="335"/>
      <c r="O40" s="336"/>
      <c r="P40" s="340" t="s">
        <v>50</v>
      </c>
      <c r="Q40" s="341"/>
      <c r="R40" s="342"/>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43"/>
      <c r="AY40" s="344"/>
      <c r="AZ40" s="345"/>
      <c r="BA40" s="346"/>
      <c r="BB40" s="352" t="s">
        <v>202</v>
      </c>
      <c r="BC40" s="353"/>
      <c r="BD40" s="353"/>
      <c r="BE40" s="353"/>
      <c r="BF40" s="354"/>
    </row>
    <row r="41" spans="2:58" ht="20.25" customHeight="1" x14ac:dyDescent="0.4">
      <c r="B41" s="327"/>
      <c r="C41" s="355" t="s">
        <v>75</v>
      </c>
      <c r="D41" s="356"/>
      <c r="E41" s="357"/>
      <c r="F41" s="184"/>
      <c r="G41" s="309"/>
      <c r="H41" s="313"/>
      <c r="I41" s="314"/>
      <c r="J41" s="314"/>
      <c r="K41" s="315"/>
      <c r="L41" s="319"/>
      <c r="M41" s="320"/>
      <c r="N41" s="320"/>
      <c r="O41" s="321"/>
      <c r="P41" s="290" t="s">
        <v>15</v>
      </c>
      <c r="Q41" s="291"/>
      <c r="R41" s="292"/>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3">
        <f>IF($BB$3="計画",SUM(S41:AT41),IF($BB$3="実績",SUM(S41:AW41),""))</f>
        <v>32</v>
      </c>
      <c r="AY41" s="294"/>
      <c r="AZ41" s="295">
        <f>IF($BB$3="計画",AX41/4,IF($BB$3="実績",【記載例】地域密着型通所介護!AX41/(【記載例】地域密着型通所介護!$BB$8/7),""))</f>
        <v>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51</v>
      </c>
      <c r="Q42" s="301"/>
      <c r="R42" s="302"/>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3">
        <f>IF($BB$3="計画",SUM(S42:AT42),IF($BB$3="実績",SUM(S42:AW42),""))</f>
        <v>28.000000000000036</v>
      </c>
      <c r="AY42" s="304"/>
      <c r="AZ42" s="325">
        <f>IF($BB$3="計画",AX42/4,IF($BB$3="実績",【記載例】地域密着型通所介護!AX42/(【記載例】地域密着型通所介護!$BB$8/7),""))</f>
        <v>7.0000000000000089</v>
      </c>
      <c r="BA42" s="326"/>
      <c r="BB42" s="284"/>
      <c r="BC42" s="285"/>
      <c r="BD42" s="285"/>
      <c r="BE42" s="285"/>
      <c r="BF42" s="286"/>
    </row>
    <row r="43" spans="2:58" ht="20.25" customHeight="1" x14ac:dyDescent="0.4">
      <c r="B43" s="327">
        <f>B40+1</f>
        <v>8</v>
      </c>
      <c r="C43" s="328"/>
      <c r="D43" s="329"/>
      <c r="E43" s="330"/>
      <c r="F43" s="186"/>
      <c r="G43" s="331" t="s">
        <v>185</v>
      </c>
      <c r="H43" s="333" t="s">
        <v>32</v>
      </c>
      <c r="I43" s="314"/>
      <c r="J43" s="314"/>
      <c r="K43" s="315"/>
      <c r="L43" s="334" t="s">
        <v>196</v>
      </c>
      <c r="M43" s="335"/>
      <c r="N43" s="335"/>
      <c r="O43" s="336"/>
      <c r="P43" s="340" t="s">
        <v>50</v>
      </c>
      <c r="Q43" s="341"/>
      <c r="R43" s="342"/>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43"/>
      <c r="AY43" s="344"/>
      <c r="AZ43" s="345"/>
      <c r="BA43" s="346"/>
      <c r="BB43" s="352"/>
      <c r="BC43" s="353"/>
      <c r="BD43" s="353"/>
      <c r="BE43" s="353"/>
      <c r="BF43" s="354"/>
    </row>
    <row r="44" spans="2:58" ht="20.25" customHeight="1" x14ac:dyDescent="0.4">
      <c r="B44" s="327"/>
      <c r="C44" s="355" t="s">
        <v>75</v>
      </c>
      <c r="D44" s="356"/>
      <c r="E44" s="357"/>
      <c r="F44" s="184"/>
      <c r="G44" s="309"/>
      <c r="H44" s="313"/>
      <c r="I44" s="314"/>
      <c r="J44" s="314"/>
      <c r="K44" s="315"/>
      <c r="L44" s="319"/>
      <c r="M44" s="320"/>
      <c r="N44" s="320"/>
      <c r="O44" s="321"/>
      <c r="P44" s="290" t="s">
        <v>15</v>
      </c>
      <c r="Q44" s="291"/>
      <c r="R44" s="292"/>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3">
        <f>IF($BB$3="計画",SUM(S44:AT44),IF($BB$3="実績",SUM(S44:AW44),""))</f>
        <v>160</v>
      </c>
      <c r="AY44" s="294"/>
      <c r="AZ44" s="295">
        <f>IF($BB$3="計画",AX44/4,IF($BB$3="実績",【記載例】地域密着型通所介護!AX44/(【記載例】地域密着型通所介護!$BB$8/7),""))</f>
        <v>40</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51</v>
      </c>
      <c r="Q45" s="301"/>
      <c r="R45" s="302"/>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3">
        <f>IF($BB$3="計画",SUM(S45:AT45),IF($BB$3="実績",SUM(S45:AW45),""))</f>
        <v>140.0000000000002</v>
      </c>
      <c r="AY45" s="304"/>
      <c r="AZ45" s="325">
        <f>IF($BB$3="計画",AX45/4,IF($BB$3="実績",【記載例】地域密着型通所介護!AX45/(【記載例】地域密着型通所介護!$BB$8/7),""))</f>
        <v>35.00000000000005</v>
      </c>
      <c r="BA45" s="326"/>
      <c r="BB45" s="284"/>
      <c r="BC45" s="285"/>
      <c r="BD45" s="285"/>
      <c r="BE45" s="285"/>
      <c r="BF45" s="286"/>
    </row>
    <row r="46" spans="2:58" ht="20.25" customHeight="1" x14ac:dyDescent="0.4">
      <c r="B46" s="327">
        <f>B43+1</f>
        <v>9</v>
      </c>
      <c r="C46" s="328"/>
      <c r="D46" s="329"/>
      <c r="E46" s="330"/>
      <c r="F46" s="186"/>
      <c r="G46" s="331" t="s">
        <v>185</v>
      </c>
      <c r="H46" s="333" t="s">
        <v>131</v>
      </c>
      <c r="I46" s="314"/>
      <c r="J46" s="314"/>
      <c r="K46" s="315"/>
      <c r="L46" s="334" t="s">
        <v>197</v>
      </c>
      <c r="M46" s="335"/>
      <c r="N46" s="335"/>
      <c r="O46" s="336"/>
      <c r="P46" s="340" t="s">
        <v>50</v>
      </c>
      <c r="Q46" s="341"/>
      <c r="R46" s="342"/>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43"/>
      <c r="AY46" s="344"/>
      <c r="AZ46" s="345"/>
      <c r="BA46" s="346"/>
      <c r="BB46" s="352"/>
      <c r="BC46" s="353"/>
      <c r="BD46" s="353"/>
      <c r="BE46" s="353"/>
      <c r="BF46" s="354"/>
    </row>
    <row r="47" spans="2:58" ht="20.25" customHeight="1" x14ac:dyDescent="0.4">
      <c r="B47" s="327"/>
      <c r="C47" s="355" t="s">
        <v>75</v>
      </c>
      <c r="D47" s="356"/>
      <c r="E47" s="357"/>
      <c r="F47" s="184"/>
      <c r="G47" s="309"/>
      <c r="H47" s="313"/>
      <c r="I47" s="314"/>
      <c r="J47" s="314"/>
      <c r="K47" s="315"/>
      <c r="L47" s="319"/>
      <c r="M47" s="320"/>
      <c r="N47" s="320"/>
      <c r="O47" s="321"/>
      <c r="P47" s="290" t="s">
        <v>15</v>
      </c>
      <c r="Q47" s="291"/>
      <c r="R47" s="292"/>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3">
        <f>IF($BB$3="計画",SUM(S47:AT47),IF($BB$3="実績",SUM(S47:AW47),""))</f>
        <v>160</v>
      </c>
      <c r="AY47" s="294"/>
      <c r="AZ47" s="295">
        <f>IF($BB$3="計画",AX47/4,IF($BB$3="実績",【記載例】地域密着型通所介護!AX47/(【記載例】地域密着型通所介護!$BB$8/7),""))</f>
        <v>40</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51</v>
      </c>
      <c r="Q48" s="301"/>
      <c r="R48" s="302"/>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3">
        <f>IF($BB$3="計画",SUM(S48:AT48),IF($BB$3="実績",SUM(S48:AW48),""))</f>
        <v>140.0000000000002</v>
      </c>
      <c r="AY48" s="304"/>
      <c r="AZ48" s="325">
        <f>IF($BB$3="計画",AX48/4,IF($BB$3="実績",【記載例】地域密着型通所介護!AX48/(【記載例】地域密着型通所介護!$BB$8/7),""))</f>
        <v>35.00000000000005</v>
      </c>
      <c r="BA48" s="326"/>
      <c r="BB48" s="284"/>
      <c r="BC48" s="285"/>
      <c r="BD48" s="285"/>
      <c r="BE48" s="285"/>
      <c r="BF48" s="286"/>
    </row>
    <row r="49" spans="2:58" ht="20.25" customHeight="1" x14ac:dyDescent="0.4">
      <c r="B49" s="327">
        <f>B46+1</f>
        <v>10</v>
      </c>
      <c r="C49" s="328"/>
      <c r="D49" s="329"/>
      <c r="E49" s="330"/>
      <c r="F49" s="186"/>
      <c r="G49" s="331" t="s">
        <v>184</v>
      </c>
      <c r="H49" s="333" t="s">
        <v>14</v>
      </c>
      <c r="I49" s="314"/>
      <c r="J49" s="314"/>
      <c r="K49" s="315"/>
      <c r="L49" s="334" t="s">
        <v>193</v>
      </c>
      <c r="M49" s="335"/>
      <c r="N49" s="335"/>
      <c r="O49" s="336"/>
      <c r="P49" s="340" t="s">
        <v>50</v>
      </c>
      <c r="Q49" s="341"/>
      <c r="R49" s="342"/>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43"/>
      <c r="AY49" s="344"/>
      <c r="AZ49" s="345"/>
      <c r="BA49" s="346"/>
      <c r="BB49" s="352" t="s">
        <v>204</v>
      </c>
      <c r="BC49" s="353"/>
      <c r="BD49" s="353"/>
      <c r="BE49" s="353"/>
      <c r="BF49" s="354"/>
    </row>
    <row r="50" spans="2:58" ht="20.25" customHeight="1" x14ac:dyDescent="0.4">
      <c r="B50" s="327"/>
      <c r="C50" s="355" t="s">
        <v>76</v>
      </c>
      <c r="D50" s="356"/>
      <c r="E50" s="357"/>
      <c r="F50" s="184"/>
      <c r="G50" s="309"/>
      <c r="H50" s="313"/>
      <c r="I50" s="314"/>
      <c r="J50" s="314"/>
      <c r="K50" s="315"/>
      <c r="L50" s="319"/>
      <c r="M50" s="320"/>
      <c r="N50" s="320"/>
      <c r="O50" s="321"/>
      <c r="P50" s="290" t="s">
        <v>15</v>
      </c>
      <c r="Q50" s="291"/>
      <c r="R50" s="292"/>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3">
        <f>IF($BB$3="計画",SUM(S50:AT50),IF($BB$3="実績",SUM(S50:AW50),""))</f>
        <v>64</v>
      </c>
      <c r="AY50" s="294"/>
      <c r="AZ50" s="295">
        <f>IF($BB$3="計画",AX50/4,IF($BB$3="実績",【記載例】地域密着型通所介護!AX50/(【記載例】地域密着型通所介護!$BB$8/7),""))</f>
        <v>16</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51</v>
      </c>
      <c r="Q51" s="301"/>
      <c r="R51" s="302"/>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3">
        <f>IF($BB$3="計画",SUM(S51:AT51),IF($BB$3="実績",SUM(S51:AW51),""))</f>
        <v>48</v>
      </c>
      <c r="AY51" s="304"/>
      <c r="AZ51" s="325">
        <f>IF($BB$3="計画",AX51/4,IF($BB$3="実績",【記載例】地域密着型通所介護!AX51/(【記載例】地域密着型通所介護!$BB$8/7),""))</f>
        <v>12</v>
      </c>
      <c r="BA51" s="326"/>
      <c r="BB51" s="284"/>
      <c r="BC51" s="285"/>
      <c r="BD51" s="285"/>
      <c r="BE51" s="285"/>
      <c r="BF51" s="286"/>
    </row>
    <row r="52" spans="2:58" ht="20.25" customHeight="1" x14ac:dyDescent="0.4">
      <c r="B52" s="327">
        <f>B49+1</f>
        <v>11</v>
      </c>
      <c r="C52" s="328"/>
      <c r="D52" s="329"/>
      <c r="E52" s="330"/>
      <c r="F52" s="186"/>
      <c r="G52" s="331" t="s">
        <v>187</v>
      </c>
      <c r="H52" s="333" t="s">
        <v>14</v>
      </c>
      <c r="I52" s="314"/>
      <c r="J52" s="314"/>
      <c r="K52" s="315"/>
      <c r="L52" s="334" t="s">
        <v>195</v>
      </c>
      <c r="M52" s="335"/>
      <c r="N52" s="335"/>
      <c r="O52" s="336"/>
      <c r="P52" s="340" t="s">
        <v>50</v>
      </c>
      <c r="Q52" s="341"/>
      <c r="R52" s="342"/>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43"/>
      <c r="AY52" s="344"/>
      <c r="AZ52" s="345"/>
      <c r="BA52" s="346"/>
      <c r="BB52" s="352" t="s">
        <v>199</v>
      </c>
      <c r="BC52" s="353"/>
      <c r="BD52" s="353"/>
      <c r="BE52" s="353"/>
      <c r="BF52" s="354"/>
    </row>
    <row r="53" spans="2:58" ht="20.25" customHeight="1" x14ac:dyDescent="0.4">
      <c r="B53" s="327"/>
      <c r="C53" s="355" t="s">
        <v>76</v>
      </c>
      <c r="D53" s="356"/>
      <c r="E53" s="357"/>
      <c r="F53" s="184"/>
      <c r="G53" s="309"/>
      <c r="H53" s="313"/>
      <c r="I53" s="314"/>
      <c r="J53" s="314"/>
      <c r="K53" s="315"/>
      <c r="L53" s="319"/>
      <c r="M53" s="320"/>
      <c r="N53" s="320"/>
      <c r="O53" s="321"/>
      <c r="P53" s="290" t="s">
        <v>15</v>
      </c>
      <c r="Q53" s="291"/>
      <c r="R53" s="292"/>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3">
        <f>IF($BB$3="計画",SUM(S53:AT53),IF($BB$3="実績",SUM(S53:AW53),""))</f>
        <v>48</v>
      </c>
      <c r="AY53" s="294"/>
      <c r="AZ53" s="295">
        <f>IF($BB$3="計画",AX53/4,IF($BB$3="実績",【記載例】地域密着型通所介護!AX53/(【記載例】地域密着型通所介護!$BB$8/7),""))</f>
        <v>12</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51</v>
      </c>
      <c r="Q54" s="301"/>
      <c r="R54" s="302"/>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3">
        <f>IF($BB$3="計画",SUM(S54:AT54),IF($BB$3="実績",SUM(S54:AW54),""))</f>
        <v>36</v>
      </c>
      <c r="AY54" s="304"/>
      <c r="AZ54" s="325">
        <f>IF($BB$3="計画",AX54/4,IF($BB$3="実績",【記載例】地域密着型通所介護!AX54/(【記載例】地域密着型通所介護!$BB$8/7),""))</f>
        <v>9</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3">
        <f>IF($BB$3="計画",SUM(S56:AT56),IF($BB$3="実績",SUM(S56:AW56),""))</f>
        <v>0</v>
      </c>
      <c r="AY56" s="294"/>
      <c r="AZ56" s="295">
        <f>IF($BB$3="計画",AX56/4,IF($BB$3="実績",【記載例】地域密着型通所介護!AX56/(【記載例】地域密着型通所介護!$BB$8/7),""))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3">
        <f>IF($BB$3="計画",SUM(S57:AT57),IF($BB$3="実績",SUM(S57:AW57),""))</f>
        <v>0</v>
      </c>
      <c r="AY57" s="304"/>
      <c r="AZ57" s="325">
        <f>IF($BB$3="計画",AX57/4,IF($BB$3="実績",【記載例】地域密着型通所介護!AX57/(【記載例】地域密着型通所介護!$BB$8/7),""))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3">
        <f>IF($BB$3="計画",SUM(S59:AT59),IF($BB$3="実績",SUM(S59:AW59),""))</f>
        <v>0</v>
      </c>
      <c r="AY59" s="294"/>
      <c r="AZ59" s="295">
        <f>IF($BB$3="計画",AX59/4,IF($BB$3="実績",【記載例】地域密着型通所介護!AX59/(【記載例】地域密着型通所介護!$BB$8/7),""))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373">
        <f>IF($BB$3="計画",SUM(S60:AT60),IF($BB$3="実績",SUM(S60:AW60),""))</f>
        <v>0</v>
      </c>
      <c r="AY60" s="374"/>
      <c r="AZ60" s="375">
        <f>IF($BB$3="計画",AX60/4,IF($BB$3="実績",【記載例】地域密着型通所介護!AX60/(【記載例】地域密着型通所介護!$BB$8/7),""))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150</v>
      </c>
      <c r="I62" s="377"/>
      <c r="J62" s="377"/>
      <c r="K62" s="377"/>
      <c r="L62" s="377"/>
      <c r="M62" s="377"/>
      <c r="N62" s="377"/>
      <c r="O62" s="377"/>
      <c r="P62" s="377"/>
      <c r="Q62" s="377"/>
      <c r="R62" s="378"/>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379">
        <f>IF(SUMIF($C$22:$C$60, "生活相談員", AX22:AY60)=0,"",SUMIF($C$22:$C$60,"生活相談員",AX22:AY60))</f>
        <v>224</v>
      </c>
      <c r="AY62" s="380"/>
      <c r="AZ62" s="381">
        <f>IF(AX62="","",IF($BB$3="計画",AX62/4,IF($BB$3="実績",AX62/(【記載例】地域密着型通所介護!$BB$8/7),"")))</f>
        <v>56</v>
      </c>
      <c r="BA62" s="382"/>
      <c r="BB62" s="398"/>
      <c r="BC62" s="399"/>
      <c r="BD62" s="399"/>
      <c r="BE62" s="399"/>
      <c r="BF62" s="400"/>
    </row>
    <row r="63" spans="2:58" ht="20.100000000000001" customHeight="1" x14ac:dyDescent="0.4">
      <c r="B63" s="118"/>
      <c r="C63" s="34"/>
      <c r="D63" s="34"/>
      <c r="E63" s="34"/>
      <c r="F63" s="34"/>
      <c r="G63" s="34"/>
      <c r="H63" s="383" t="s">
        <v>217</v>
      </c>
      <c r="I63" s="383"/>
      <c r="J63" s="383"/>
      <c r="K63" s="383"/>
      <c r="L63" s="383"/>
      <c r="M63" s="383"/>
      <c r="N63" s="383"/>
      <c r="O63" s="383"/>
      <c r="P63" s="383"/>
      <c r="Q63" s="383"/>
      <c r="R63" s="384"/>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385">
        <f>IF(SUMIF($C$22:$C$60, "看護職員", AX22:AX60)=0,"",SUMIF($C$22:$C$60, "看護職員", AX22:AX60))</f>
        <v>112</v>
      </c>
      <c r="AY63" s="386"/>
      <c r="AZ63" s="387">
        <f>IF(AX63="","",IF($BB$3="計画",AX63/4,IF($BB$3="実績",AX63/(【記載例】地域密着型通所介護!$BB$8/7),"")))</f>
        <v>28</v>
      </c>
      <c r="BA63" s="388"/>
      <c r="BB63" s="401"/>
      <c r="BC63" s="402"/>
      <c r="BD63" s="402"/>
      <c r="BE63" s="402"/>
      <c r="BF63" s="403"/>
    </row>
    <row r="64" spans="2:58" ht="20.25" customHeight="1" x14ac:dyDescent="0.4">
      <c r="B64" s="118"/>
      <c r="C64" s="34"/>
      <c r="D64" s="34"/>
      <c r="E64" s="34"/>
      <c r="F64" s="34"/>
      <c r="G64" s="34"/>
      <c r="H64" s="383" t="s">
        <v>218</v>
      </c>
      <c r="I64" s="383"/>
      <c r="J64" s="383"/>
      <c r="K64" s="383"/>
      <c r="L64" s="383"/>
      <c r="M64" s="383"/>
      <c r="N64" s="383"/>
      <c r="O64" s="383"/>
      <c r="P64" s="383"/>
      <c r="Q64" s="383"/>
      <c r="R64" s="384"/>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385">
        <f>IF(SUMIF($C$22:$C$60, "介護職員", AX22:AX60)=0,"",SUMIF($C$22:$C$60, "介護職員", AX22:AX60))</f>
        <v>448</v>
      </c>
      <c r="AY64" s="386"/>
      <c r="AZ64" s="387">
        <f>IF(AX64="","",IF($BB$3="計画",AX64/4,IF($BB$3="実績",AX64/(【記載例】地域密着型通所介護!$BB$8/7),"")))</f>
        <v>112</v>
      </c>
      <c r="BA64" s="388"/>
      <c r="BB64" s="401"/>
      <c r="BC64" s="402"/>
      <c r="BD64" s="402"/>
      <c r="BE64" s="402"/>
      <c r="BF64" s="403"/>
    </row>
    <row r="65" spans="1:73" ht="20.25" customHeight="1" x14ac:dyDescent="0.4">
      <c r="B65" s="118"/>
      <c r="C65" s="34"/>
      <c r="D65" s="34"/>
      <c r="E65" s="34"/>
      <c r="F65" s="34"/>
      <c r="G65" s="34"/>
      <c r="H65" s="383" t="s">
        <v>219</v>
      </c>
      <c r="I65" s="383"/>
      <c r="J65" s="383"/>
      <c r="K65" s="383"/>
      <c r="L65" s="383"/>
      <c r="M65" s="383"/>
      <c r="N65" s="383"/>
      <c r="O65" s="383"/>
      <c r="P65" s="383"/>
      <c r="Q65" s="383"/>
      <c r="R65" s="384"/>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220</v>
      </c>
      <c r="I66" s="383"/>
      <c r="J66" s="383"/>
      <c r="K66" s="383"/>
      <c r="L66" s="383"/>
      <c r="M66" s="383"/>
      <c r="N66" s="383"/>
      <c r="O66" s="383"/>
      <c r="P66" s="383"/>
      <c r="Q66" s="383"/>
      <c r="R66" s="384"/>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 確保すべき介護職員の勤務時間数</v>
      </c>
      <c r="I67" s="383"/>
      <c r="J67" s="383"/>
      <c r="K67" s="383"/>
      <c r="L67" s="383"/>
      <c r="M67" s="383"/>
      <c r="N67" s="383"/>
      <c r="O67" s="383"/>
      <c r="P67" s="383"/>
      <c r="Q67" s="383"/>
      <c r="R67" s="384"/>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392"/>
      <c r="AY67" s="393"/>
      <c r="AZ67" s="393"/>
      <c r="BA67" s="394"/>
      <c r="BB67" s="401"/>
      <c r="BC67" s="402"/>
      <c r="BD67" s="402"/>
      <c r="BE67" s="402"/>
      <c r="BF67" s="403"/>
    </row>
    <row r="68" spans="1:73" ht="20.25" customHeight="1" thickBot="1" x14ac:dyDescent="0.45">
      <c r="B68" s="119"/>
      <c r="C68" s="115"/>
      <c r="D68" s="115"/>
      <c r="E68" s="115"/>
      <c r="F68" s="115"/>
      <c r="G68" s="115"/>
      <c r="H68" s="411" t="str">
        <f>IF(AU8&gt;10,"(21) 確保すべき介護職員の勤務時間数の判定","(21)確保すべき介護職員・看護職員の勤務時間数の判定")</f>
        <v>(21) 確保すべき介護職員の勤務時間数の判定</v>
      </c>
      <c r="I68" s="411"/>
      <c r="J68" s="411"/>
      <c r="K68" s="411"/>
      <c r="L68" s="412"/>
      <c r="M68" s="412"/>
      <c r="N68" s="412"/>
      <c r="O68" s="412"/>
      <c r="P68" s="412"/>
      <c r="Q68" s="412"/>
      <c r="R68" s="41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221</v>
      </c>
      <c r="C69" s="240"/>
      <c r="D69" s="240"/>
      <c r="E69" s="240"/>
      <c r="F69" s="240"/>
      <c r="G69" s="240"/>
      <c r="H69" s="240"/>
      <c r="I69" s="240"/>
      <c r="J69" s="240"/>
      <c r="K69" s="254"/>
      <c r="L69" s="407" t="s">
        <v>74</v>
      </c>
      <c r="M69" s="407"/>
      <c r="N69" s="407"/>
      <c r="O69" s="407"/>
      <c r="P69" s="407"/>
      <c r="Q69" s="407"/>
      <c r="R69" s="408"/>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75</v>
      </c>
      <c r="M71" s="273"/>
      <c r="N71" s="273"/>
      <c r="O71" s="273"/>
      <c r="P71" s="273"/>
      <c r="Q71" s="273"/>
      <c r="R71" s="274"/>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76</v>
      </c>
      <c r="M72" s="273"/>
      <c r="N72" s="273"/>
      <c r="O72" s="273"/>
      <c r="P72" s="273"/>
      <c r="Q72" s="273"/>
      <c r="R72" s="274"/>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392"/>
      <c r="AY72" s="393"/>
      <c r="AZ72" s="393"/>
      <c r="BA72" s="394"/>
      <c r="BB72" s="401"/>
      <c r="BC72" s="402"/>
      <c r="BD72" s="402"/>
      <c r="BE72" s="402"/>
      <c r="BF72" s="403"/>
    </row>
    <row r="73" spans="1:73" ht="18.7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BB62:BF73"/>
    <mergeCell ref="B69:K73"/>
    <mergeCell ref="L69:R69"/>
    <mergeCell ref="L70:R70"/>
    <mergeCell ref="L71:R71"/>
    <mergeCell ref="L72:R72"/>
    <mergeCell ref="L73:R73"/>
    <mergeCell ref="H66:R66"/>
    <mergeCell ref="H67:R67"/>
    <mergeCell ref="H68:R68"/>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P76" sqref="P76"/>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205" t="s">
        <v>216</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79</v>
      </c>
      <c r="Z2" s="207">
        <v>2</v>
      </c>
      <c r="AA2" s="207"/>
      <c r="AB2" s="39" t="s">
        <v>80</v>
      </c>
      <c r="AC2" s="208">
        <f>IF(Z2=0,"",YEAR(DATE(2018+Z2,1,1)))</f>
        <v>2020</v>
      </c>
      <c r="AD2" s="208"/>
      <c r="AE2" s="40" t="s">
        <v>81</v>
      </c>
      <c r="AF2" s="40" t="s">
        <v>1</v>
      </c>
      <c r="AG2" s="207">
        <v>7</v>
      </c>
      <c r="AH2" s="207"/>
      <c r="AI2" s="40" t="s">
        <v>56</v>
      </c>
      <c r="AM2" s="8"/>
      <c r="AN2" s="7"/>
      <c r="AO2" s="7" t="s">
        <v>82</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137</v>
      </c>
      <c r="BB3" s="210" t="s">
        <v>205</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138</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c r="M8" s="214"/>
      <c r="N8" s="215"/>
      <c r="O8" s="85" t="s">
        <v>2</v>
      </c>
      <c r="P8" s="213"/>
      <c r="Q8" s="214"/>
      <c r="R8" s="215"/>
      <c r="S8" s="84" t="s">
        <v>24</v>
      </c>
      <c r="T8" s="216">
        <f>(P8-L8)*24</f>
        <v>0</v>
      </c>
      <c r="U8" s="217"/>
      <c r="V8" s="83" t="s">
        <v>25</v>
      </c>
      <c r="Z8" s="85"/>
      <c r="AA8" s="104"/>
      <c r="AB8" s="83"/>
      <c r="AC8" s="85"/>
      <c r="AD8" s="85"/>
      <c r="AE8" s="85"/>
      <c r="AF8" s="28"/>
      <c r="AG8" s="90"/>
      <c r="AH8" s="90"/>
      <c r="AI8" s="90"/>
      <c r="AJ8" s="88"/>
      <c r="AK8" s="84"/>
      <c r="AL8" s="104"/>
      <c r="AM8" s="104"/>
      <c r="AN8" s="83"/>
      <c r="AO8" s="102"/>
      <c r="AP8" s="102"/>
      <c r="AQ8" s="102"/>
      <c r="AR8" s="87" t="s">
        <v>140</v>
      </c>
      <c r="AS8" s="87"/>
      <c r="AT8" s="16"/>
      <c r="AU8" s="218"/>
      <c r="AV8" s="220"/>
      <c r="AW8" s="100" t="s">
        <v>133</v>
      </c>
      <c r="AX8" s="16"/>
      <c r="AY8" s="16" t="s">
        <v>77</v>
      </c>
      <c r="AZ8" s="16"/>
      <c r="BA8" s="16"/>
      <c r="BB8" s="228">
        <f>DAY(EOMONTH(DATE(AC2,AG2,1),0))</f>
        <v>31</v>
      </c>
      <c r="BC8" s="229"/>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135</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123</v>
      </c>
      <c r="C17" s="239" t="s">
        <v>143</v>
      </c>
      <c r="D17" s="240"/>
      <c r="E17" s="241"/>
      <c r="F17" s="37"/>
      <c r="G17" s="248" t="s">
        <v>144</v>
      </c>
      <c r="H17" s="251" t="s">
        <v>145</v>
      </c>
      <c r="I17" s="240"/>
      <c r="J17" s="240"/>
      <c r="K17" s="241"/>
      <c r="L17" s="251" t="s">
        <v>146</v>
      </c>
      <c r="M17" s="240"/>
      <c r="N17" s="240"/>
      <c r="O17" s="254"/>
      <c r="P17" s="239"/>
      <c r="Q17" s="240"/>
      <c r="R17" s="254"/>
      <c r="S17" s="257" t="s">
        <v>147</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148</v>
      </c>
      <c r="BA17" s="267"/>
      <c r="BB17" s="239" t="s">
        <v>149</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50</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15"/>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3">
        <f>IF($BB$3="計画",SUM(S23:AT23),IF($BB$3="実績",SUM(S23:AW23),""))</f>
        <v>0</v>
      </c>
      <c r="AY23" s="294"/>
      <c r="AZ23" s="295">
        <f>IF($BB$3="計画",AX23/4,IF($BB$3="実績",【記載例】地域密着型通所介護!AX23/(【記載例】地域密着型通所介護!$BB$8/7),""))</f>
        <v>0</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51</v>
      </c>
      <c r="Q24" s="301"/>
      <c r="R24" s="302"/>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3">
        <f>IF($BB$3="計画",SUM(S24:AT24),IF($BB$3="実績",SUM(S24:AW24),""))</f>
        <v>0</v>
      </c>
      <c r="AY24" s="304"/>
      <c r="AZ24" s="325">
        <f>IF($BB$3="計画",AX24/4,IF($BB$3="実績",【記載例】地域密着型通所介護!AX24/(【記載例】地域密着型通所介護!$BB$8/7),""))</f>
        <v>0</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50</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3">
        <f>IF($BB$3="計画",SUM(S26:AT26),IF($BB$3="実績",SUM(S26:AW26),""))</f>
        <v>0</v>
      </c>
      <c r="AY26" s="294"/>
      <c r="AZ26" s="295">
        <f>IF($BB$3="計画",AX26/4,IF($BB$3="実績",【記載例】地域密着型通所介護!AX26/(【記載例】地域密着型通所介護!$BB$8/7),""))</f>
        <v>0</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51</v>
      </c>
      <c r="Q27" s="301"/>
      <c r="R27" s="302"/>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3">
        <f>IF($BB$3="計画",SUM(S27:AT27),IF($BB$3="実績",SUM(S27:AW27),""))</f>
        <v>0</v>
      </c>
      <c r="AY27" s="304"/>
      <c r="AZ27" s="325">
        <f>IF($BB$3="計画",AX27/4,IF($BB$3="実績",【記載例】地域密着型通所介護!AX27/(【記載例】地域密着型通所介護!$BB$8/7),""))</f>
        <v>0</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50</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3">
        <f>IF($BB$3="計画",SUM(S29:AT29),IF($BB$3="実績",SUM(S29:AW29),""))</f>
        <v>0</v>
      </c>
      <c r="AY29" s="294"/>
      <c r="AZ29" s="295">
        <f>IF($BB$3="計画",AX29/4,IF($BB$3="実績",【記載例】地域密着型通所介護!AX29/(【記載例】地域密着型通所介護!$BB$8/7),""))</f>
        <v>0</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51</v>
      </c>
      <c r="Q30" s="301"/>
      <c r="R30" s="302"/>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3">
        <f>IF($BB$3="計画",SUM(S30:AT30),IF($BB$3="実績",SUM(S30:AW30),""))</f>
        <v>0</v>
      </c>
      <c r="AY30" s="304"/>
      <c r="AZ30" s="325">
        <f>IF($BB$3="計画",AX30/4,IF($BB$3="実績",【記載例】地域密着型通所介護!AX30/(【記載例】地域密着型通所介護!$BB$8/7),""))</f>
        <v>0</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50</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3">
        <f>IF($BB$3="計画",SUM(S32:AT32),IF($BB$3="実績",SUM(S32:AW32),""))</f>
        <v>0</v>
      </c>
      <c r="AY32" s="294"/>
      <c r="AZ32" s="295">
        <f>IF($BB$3="計画",AX32/4,IF($BB$3="実績",【記載例】地域密着型通所介護!AX32/(【記載例】地域密着型通所介護!$BB$8/7),""))</f>
        <v>0</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51</v>
      </c>
      <c r="Q33" s="301"/>
      <c r="R33" s="302"/>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3">
        <f>IF($BB$3="計画",SUM(S33:AT33),IF($BB$3="実績",SUM(S33:AW33),""))</f>
        <v>0</v>
      </c>
      <c r="AY33" s="304"/>
      <c r="AZ33" s="325">
        <f>IF($BB$3="計画",AX33/4,IF($BB$3="実績",【記載例】地域密着型通所介護!AX33/(【記載例】地域密着型通所介護!$BB$8/7),""))</f>
        <v>0</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50</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3">
        <f>IF($BB$3="計画",SUM(S35:AT35),IF($BB$3="実績",SUM(S35:AW35),""))</f>
        <v>0</v>
      </c>
      <c r="AY35" s="294"/>
      <c r="AZ35" s="295">
        <f>IF($BB$3="計画",AX35/4,IF($BB$3="実績",【記載例】地域密着型通所介護!AX35/(【記載例】地域密着型通所介護!$BB$8/7),""))</f>
        <v>0</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51</v>
      </c>
      <c r="Q36" s="301"/>
      <c r="R36" s="302"/>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3">
        <f>IF($BB$3="計画",SUM(S36:AT36),IF($BB$3="実績",SUM(S36:AW36),""))</f>
        <v>0</v>
      </c>
      <c r="AY36" s="304"/>
      <c r="AZ36" s="325">
        <f>IF($BB$3="計画",AX36/4,IF($BB$3="実績",【記載例】地域密着型通所介護!AX36/(【記載例】地域密着型通所介護!$BB$8/7),""))</f>
        <v>0</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50</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3">
        <f>IF($BB$3="計画",SUM(S38:AT38),IF($BB$3="実績",SUM(S38:AW38),""))</f>
        <v>0</v>
      </c>
      <c r="AY38" s="294"/>
      <c r="AZ38" s="295">
        <f>IF($BB$3="計画",AX38/4,IF($BB$3="実績",【記載例】地域密着型通所介護!AX38/(【記載例】地域密着型通所介護!$BB$8/7),""))</f>
        <v>0</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51</v>
      </c>
      <c r="Q39" s="301"/>
      <c r="R39" s="302"/>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3">
        <f>IF($BB$3="計画",SUM(S39:AT39),IF($BB$3="実績",SUM(S39:AW39),""))</f>
        <v>0</v>
      </c>
      <c r="AY39" s="304"/>
      <c r="AZ39" s="325">
        <f>IF($BB$3="計画",AX39/4,IF($BB$3="実績",【記載例】地域密着型通所介護!AX39/(【記載例】地域密着型通所介護!$BB$8/7),""))</f>
        <v>0</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50</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3">
        <f>IF($BB$3="計画",SUM(S41:AT41),IF($BB$3="実績",SUM(S41:AW41),""))</f>
        <v>0</v>
      </c>
      <c r="AY41" s="294"/>
      <c r="AZ41" s="295">
        <f>IF($BB$3="計画",AX41/4,IF($BB$3="実績",【記載例】地域密着型通所介護!AX41/(【記載例】地域密着型通所介護!$BB$8/7),""))</f>
        <v>0</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51</v>
      </c>
      <c r="Q42" s="301"/>
      <c r="R42" s="302"/>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3">
        <f>IF($BB$3="計画",SUM(S42:AT42),IF($BB$3="実績",SUM(S42:AW42),""))</f>
        <v>0</v>
      </c>
      <c r="AY42" s="304"/>
      <c r="AZ42" s="325">
        <f>IF($BB$3="計画",AX42/4,IF($BB$3="実績",【記載例】地域密着型通所介護!AX42/(【記載例】地域密着型通所介護!$BB$8/7),""))</f>
        <v>0</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50</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3">
        <f>IF($BB$3="計画",SUM(S44:AT44),IF($BB$3="実績",SUM(S44:AW44),""))</f>
        <v>0</v>
      </c>
      <c r="AY44" s="294"/>
      <c r="AZ44" s="295">
        <f>IF($BB$3="計画",AX44/4,IF($BB$3="実績",【記載例】地域密着型通所介護!AX44/(【記載例】地域密着型通所介護!$BB$8/7),""))</f>
        <v>0</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51</v>
      </c>
      <c r="Q45" s="301"/>
      <c r="R45" s="302"/>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3">
        <f>IF($BB$3="計画",SUM(S45:AT45),IF($BB$3="実績",SUM(S45:AW45),""))</f>
        <v>0</v>
      </c>
      <c r="AY45" s="304"/>
      <c r="AZ45" s="325">
        <f>IF($BB$3="計画",AX45/4,IF($BB$3="実績",【記載例】地域密着型通所介護!AX45/(【記載例】地域密着型通所介護!$BB$8/7),""))</f>
        <v>0</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50</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3">
        <f>IF($BB$3="計画",SUM(S47:AT47),IF($BB$3="実績",SUM(S47:AW47),""))</f>
        <v>0</v>
      </c>
      <c r="AY47" s="294"/>
      <c r="AZ47" s="295">
        <f>IF($BB$3="計画",AX47/4,IF($BB$3="実績",【記載例】地域密着型通所介護!AX47/(【記載例】地域密着型通所介護!$BB$8/7),""))</f>
        <v>0</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51</v>
      </c>
      <c r="Q48" s="301"/>
      <c r="R48" s="302"/>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3">
        <f>IF($BB$3="計画",SUM(S48:AT48),IF($BB$3="実績",SUM(S48:AW48),""))</f>
        <v>0</v>
      </c>
      <c r="AY48" s="304"/>
      <c r="AZ48" s="325">
        <f>IF($BB$3="計画",AX48/4,IF($BB$3="実績",【記載例】地域密着型通所介護!AX48/(【記載例】地域密着型通所介護!$BB$8/7),""))</f>
        <v>0</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50</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3">
        <f>IF($BB$3="計画",SUM(S50:AT50),IF($BB$3="実績",SUM(S50:AW50),""))</f>
        <v>0</v>
      </c>
      <c r="AY50" s="294"/>
      <c r="AZ50" s="295">
        <f>IF($BB$3="計画",AX50/4,IF($BB$3="実績",【記載例】地域密着型通所介護!AX50/(【記載例】地域密着型通所介護!$BB$8/7),""))</f>
        <v>0</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51</v>
      </c>
      <c r="Q51" s="301"/>
      <c r="R51" s="302"/>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3">
        <f>IF($BB$3="計画",SUM(S51:AT51),IF($BB$3="実績",SUM(S51:AW51),""))</f>
        <v>0</v>
      </c>
      <c r="AY51" s="304"/>
      <c r="AZ51" s="325">
        <f>IF($BB$3="計画",AX51/4,IF($BB$3="実績",【記載例】地域密着型通所介護!AX51/(【記載例】地域密着型通所介護!$BB$8/7),""))</f>
        <v>0</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50</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3">
        <f>IF($BB$3="計画",SUM(S53:AT53),IF($BB$3="実績",SUM(S53:AW53),""))</f>
        <v>0</v>
      </c>
      <c r="AY53" s="294"/>
      <c r="AZ53" s="295">
        <f>IF($BB$3="計画",AX53/4,IF($BB$3="実績",【記載例】地域密着型通所介護!AX53/(【記載例】地域密着型通所介護!$BB$8/7),""))</f>
        <v>0</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51</v>
      </c>
      <c r="Q54" s="301"/>
      <c r="R54" s="302"/>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3">
        <f>IF($BB$3="計画",SUM(S54:AT54),IF($BB$3="実績",SUM(S54:AW54),""))</f>
        <v>0</v>
      </c>
      <c r="AY54" s="304"/>
      <c r="AZ54" s="325">
        <f>IF($BB$3="計画",AX54/4,IF($BB$3="実績",【記載例】地域密着型通所介護!AX54/(【記載例】地域密着型通所介護!$BB$8/7),""))</f>
        <v>0</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3">
        <f>IF($BB$3="計画",SUM(S56:AT56),IF($BB$3="実績",SUM(S56:AW56),""))</f>
        <v>0</v>
      </c>
      <c r="AY56" s="294"/>
      <c r="AZ56" s="295">
        <f>IF($BB$3="計画",AX56/4,IF($BB$3="実績",【記載例】地域密着型通所介護!AX56/(【記載例】地域密着型通所介護!$BB$8/7),""))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3">
        <f>IF($BB$3="計画",SUM(S57:AT57),IF($BB$3="実績",SUM(S57:AW57),""))</f>
        <v>0</v>
      </c>
      <c r="AY57" s="304"/>
      <c r="AZ57" s="325">
        <f>IF($BB$3="計画",AX57/4,IF($BB$3="実績",【記載例】地域密着型通所介護!AX57/(【記載例】地域密着型通所介護!$BB$8/7),""))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3">
        <f>IF($BB$3="計画",SUM(S59:AT59),IF($BB$3="実績",SUM(S59:AW59),""))</f>
        <v>0</v>
      </c>
      <c r="AY59" s="294"/>
      <c r="AZ59" s="295">
        <f>IF($BB$3="計画",AX59/4,IF($BB$3="実績",【記載例】地域密着型通所介護!AX59/(【記載例】地域密着型通所介護!$BB$8/7),""))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373">
        <f>IF($BB$3="計画",SUM(S60:AT60),IF($BB$3="実績",SUM(S60:AW60),""))</f>
        <v>0</v>
      </c>
      <c r="AY60" s="374"/>
      <c r="AZ60" s="375">
        <f>IF($BB$3="計画",AX60/4,IF($BB$3="実績",【記載例】地域密着型通所介護!AX60/(【記載例】地域密着型通所介護!$BB$8/7),""))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150</v>
      </c>
      <c r="I62" s="377"/>
      <c r="J62" s="377"/>
      <c r="K62" s="377"/>
      <c r="L62" s="377"/>
      <c r="M62" s="377"/>
      <c r="N62" s="377"/>
      <c r="O62" s="377"/>
      <c r="P62" s="377"/>
      <c r="Q62" s="377"/>
      <c r="R62" s="378"/>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379" t="str">
        <f>IF(SUMIF($C$22:$C$60, "生活相談員", AX22:AY60)=0,"",SUMIF($C$22:$C$60,"生活相談員",AX22:AY60))</f>
        <v/>
      </c>
      <c r="AY62" s="380"/>
      <c r="AZ62" s="381" t="str">
        <f>IF(AX62="","",IF($BB$3="計画",AX62/4,IF($BB$3="実績",AX62/(【記載例】地域密着型通所介護!$BB$8/7),"")))</f>
        <v/>
      </c>
      <c r="BA62" s="382"/>
      <c r="BB62" s="398"/>
      <c r="BC62" s="399"/>
      <c r="BD62" s="399"/>
      <c r="BE62" s="399"/>
      <c r="BF62" s="400"/>
    </row>
    <row r="63" spans="2:58" ht="20.25" customHeight="1" x14ac:dyDescent="0.4">
      <c r="B63" s="118"/>
      <c r="C63" s="34"/>
      <c r="D63" s="34"/>
      <c r="E63" s="34"/>
      <c r="F63" s="34"/>
      <c r="G63" s="34"/>
      <c r="H63" s="383" t="s">
        <v>217</v>
      </c>
      <c r="I63" s="383"/>
      <c r="J63" s="383"/>
      <c r="K63" s="383"/>
      <c r="L63" s="383"/>
      <c r="M63" s="383"/>
      <c r="N63" s="383"/>
      <c r="O63" s="383"/>
      <c r="P63" s="383"/>
      <c r="Q63" s="383"/>
      <c r="R63" s="384"/>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385" t="str">
        <f>IF(SUMIF($C$22:$C$60, "看護職員", AX22:AX60)=0,"",SUMIF($C$22:$C$60, "看護職員", AX22:AX60))</f>
        <v/>
      </c>
      <c r="AY63" s="386"/>
      <c r="AZ63" s="387" t="str">
        <f>IF(AX63="","",IF($BB$3="計画",AX63/4,IF($BB$3="実績",AX63/(【記載例】地域密着型通所介護!$BB$8/7),"")))</f>
        <v/>
      </c>
      <c r="BA63" s="388"/>
      <c r="BB63" s="401"/>
      <c r="BC63" s="402"/>
      <c r="BD63" s="402"/>
      <c r="BE63" s="402"/>
      <c r="BF63" s="403"/>
    </row>
    <row r="64" spans="2:58" ht="20.25" customHeight="1" x14ac:dyDescent="0.4">
      <c r="B64" s="118"/>
      <c r="C64" s="34"/>
      <c r="D64" s="34"/>
      <c r="E64" s="34"/>
      <c r="F64" s="34"/>
      <c r="G64" s="34"/>
      <c r="H64" s="383" t="s">
        <v>218</v>
      </c>
      <c r="I64" s="383"/>
      <c r="J64" s="383"/>
      <c r="K64" s="383"/>
      <c r="L64" s="383"/>
      <c r="M64" s="383"/>
      <c r="N64" s="383"/>
      <c r="O64" s="383"/>
      <c r="P64" s="383"/>
      <c r="Q64" s="383"/>
      <c r="R64" s="384"/>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385" t="str">
        <f>IF(SUMIF($C$22:$C$60, "介護職員", AX22:AX60)=0,"",SUMIF($C$22:$C$60, "介護職員", AX22:AX60))</f>
        <v/>
      </c>
      <c r="AY64" s="386"/>
      <c r="AZ64" s="387" t="str">
        <f>IF(AX64="","",IF($BB$3="計画",AX64/4,IF($BB$3="実績",AX64/(【記載例】地域密着型通所介護!$BB$8/7),"")))</f>
        <v/>
      </c>
      <c r="BA64" s="388"/>
      <c r="BB64" s="401"/>
      <c r="BC64" s="402"/>
      <c r="BD64" s="402"/>
      <c r="BE64" s="402"/>
      <c r="BF64" s="403"/>
    </row>
    <row r="65" spans="1:73" ht="20.25" customHeight="1" x14ac:dyDescent="0.4">
      <c r="B65" s="118"/>
      <c r="C65" s="34"/>
      <c r="D65" s="34"/>
      <c r="E65" s="34"/>
      <c r="F65" s="34"/>
      <c r="G65" s="34"/>
      <c r="H65" s="383" t="s">
        <v>219</v>
      </c>
      <c r="I65" s="383"/>
      <c r="J65" s="383"/>
      <c r="K65" s="383"/>
      <c r="L65" s="383"/>
      <c r="M65" s="383"/>
      <c r="N65" s="383"/>
      <c r="O65" s="383"/>
      <c r="P65" s="383"/>
      <c r="Q65" s="383"/>
      <c r="R65" s="384"/>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220</v>
      </c>
      <c r="I66" s="383"/>
      <c r="J66" s="383"/>
      <c r="K66" s="383"/>
      <c r="L66" s="383"/>
      <c r="M66" s="383"/>
      <c r="N66" s="383"/>
      <c r="O66" s="383"/>
      <c r="P66" s="383"/>
      <c r="Q66" s="383"/>
      <c r="R66" s="384"/>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(20)確保すべき介護職員・看護職員の勤務時間数</v>
      </c>
      <c r="I67" s="383"/>
      <c r="J67" s="383"/>
      <c r="K67" s="383"/>
      <c r="L67" s="383"/>
      <c r="M67" s="383"/>
      <c r="N67" s="383"/>
      <c r="O67" s="383"/>
      <c r="P67" s="383"/>
      <c r="Q67" s="383"/>
      <c r="R67" s="384"/>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392"/>
      <c r="AY67" s="393"/>
      <c r="AZ67" s="393"/>
      <c r="BA67" s="394"/>
      <c r="BB67" s="401"/>
      <c r="BC67" s="402"/>
      <c r="BD67" s="402"/>
      <c r="BE67" s="402"/>
      <c r="BF67" s="403"/>
    </row>
    <row r="68" spans="1:73" ht="18.75" customHeight="1" thickBot="1" x14ac:dyDescent="0.45">
      <c r="B68" s="119"/>
      <c r="C68" s="115"/>
      <c r="D68" s="115"/>
      <c r="E68" s="115"/>
      <c r="F68" s="115"/>
      <c r="G68" s="115"/>
      <c r="H68" s="411" t="str">
        <f>IF(AU8&gt;10,"(21) 確保すべき介護職員の勤務時間数の判定","(21)確保すべき介護職員・看護職員の勤務時間数の判定")</f>
        <v>(21)確保すべき介護職員・看護職員の勤務時間数の判定</v>
      </c>
      <c r="I68" s="411"/>
      <c r="J68" s="411"/>
      <c r="K68" s="411"/>
      <c r="L68" s="412"/>
      <c r="M68" s="412"/>
      <c r="N68" s="412"/>
      <c r="O68" s="412"/>
      <c r="P68" s="412"/>
      <c r="Q68" s="412"/>
      <c r="R68" s="41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221</v>
      </c>
      <c r="C69" s="240"/>
      <c r="D69" s="240"/>
      <c r="E69" s="240"/>
      <c r="F69" s="240"/>
      <c r="G69" s="240"/>
      <c r="H69" s="240"/>
      <c r="I69" s="240"/>
      <c r="J69" s="240"/>
      <c r="K69" s="254"/>
      <c r="L69" s="407" t="s">
        <v>74</v>
      </c>
      <c r="M69" s="407"/>
      <c r="N69" s="407"/>
      <c r="O69" s="407"/>
      <c r="P69" s="407"/>
      <c r="Q69" s="407"/>
      <c r="R69" s="408"/>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75</v>
      </c>
      <c r="M71" s="273"/>
      <c r="N71" s="273"/>
      <c r="O71" s="273"/>
      <c r="P71" s="273"/>
      <c r="Q71" s="273"/>
      <c r="R71" s="274"/>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76</v>
      </c>
      <c r="M72" s="273"/>
      <c r="N72" s="273"/>
      <c r="O72" s="273"/>
      <c r="P72" s="273"/>
      <c r="Q72" s="273"/>
      <c r="R72" s="274"/>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392"/>
      <c r="AY72" s="393"/>
      <c r="AZ72" s="393"/>
      <c r="BA72" s="394"/>
      <c r="BB72" s="401"/>
      <c r="BC72" s="402"/>
      <c r="BD72" s="402"/>
      <c r="BE72" s="402"/>
      <c r="BF72" s="403"/>
    </row>
    <row r="73" spans="1:73" ht="19.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4" t="s">
        <v>55</v>
      </c>
      <c r="F3" s="414"/>
      <c r="G3" s="414"/>
      <c r="H3" s="414"/>
      <c r="I3" s="414"/>
      <c r="J3" s="414"/>
      <c r="K3" s="414"/>
      <c r="M3" s="414" t="s">
        <v>52</v>
      </c>
      <c r="N3" s="414"/>
      <c r="O3" s="414"/>
      <c r="Q3" s="414" t="s">
        <v>106</v>
      </c>
      <c r="R3" s="414"/>
      <c r="S3" s="414"/>
      <c r="T3" s="414"/>
      <c r="U3" s="414"/>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416" t="s">
        <v>231</v>
      </c>
      <c r="G4" s="416"/>
      <c r="H4" s="416"/>
      <c r="I4" s="416"/>
      <c r="J4" s="416"/>
      <c r="K4" s="416"/>
    </row>
    <row r="5" spans="2:11" s="127" customFormat="1" ht="20.25" customHeight="1" x14ac:dyDescent="0.4">
      <c r="B5" s="201"/>
      <c r="C5" s="121" t="s">
        <v>232</v>
      </c>
      <c r="D5" s="121"/>
      <c r="F5" s="416"/>
      <c r="G5" s="416"/>
      <c r="H5" s="416"/>
      <c r="I5" s="416"/>
      <c r="J5" s="416"/>
      <c r="K5" s="416"/>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【記載例】地域密着型通所介護</vt:lpstr>
      <vt:lpstr>【記載例】シフト記号表（勤務時間帯）</vt:lpstr>
      <vt:lpstr>地域密着型通所介護</vt:lpstr>
      <vt:lpstr>シフト記号表（勤務時間帯)</vt:lpstr>
      <vt:lpstr>記入方法</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2020-08-20T02:25:08Z</cp:lastPrinted>
  <dcterms:created xsi:type="dcterms:W3CDTF">2020-01-14T23:47:53Z</dcterms:created>
  <dcterms:modified xsi:type="dcterms:W3CDTF">2020-09-30T05:05:13Z</dcterms:modified>
</cp:coreProperties>
</file>