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hidePivotFieldList="1" defaultThemeVersion="166925"/>
  <mc:AlternateContent xmlns:mc="http://schemas.openxmlformats.org/markup-compatibility/2006">
    <mc:Choice Requires="x15">
      <x15ac:absPath xmlns:x15ac="http://schemas.microsoft.com/office/spreadsheetml/2010/11/ac" url="\\w-fsv-int04-1.saitama.local\農林部\生産振興課\R04年度\03野菜担当\990燃油高騰関係\6月補正\05_要綱要領チラシ\起案用ファイル\"/>
    </mc:Choice>
  </mc:AlternateContent>
  <xr:revisionPtr revIDLastSave="0" documentId="13_ncr:101_{35553BB7-9357-40AA-B254-9482401BACD7}" xr6:coauthVersionLast="36" xr6:coauthVersionMax="36" xr10:uidLastSave="{00000000-0000-0000-0000-000000000000}"/>
  <bookViews>
    <workbookView xWindow="0" yWindow="0" windowWidth="28800" windowHeight="12390" tabRatio="844" activeTab="3" xr2:uid="{5083C585-9208-450E-B2EF-7228EE709B77}"/>
  </bookViews>
  <sheets>
    <sheet name="総括表1" sheetId="5" r:id="rId1"/>
    <sheet name="総括表2" sheetId="23" r:id="rId2"/>
    <sheet name="リスト" sheetId="3" state="hidden" r:id="rId3"/>
    <sheet name="1" sheetId="34" r:id="rId4"/>
    <sheet name="2" sheetId="42" r:id="rId5"/>
    <sheet name="3" sheetId="43" r:id="rId6"/>
    <sheet name="4" sheetId="44" r:id="rId7"/>
    <sheet name="5" sheetId="45" r:id="rId8"/>
    <sheet name="6" sheetId="46" r:id="rId9"/>
    <sheet name="7" sheetId="47" r:id="rId10"/>
    <sheet name="8" sheetId="48" r:id="rId11"/>
    <sheet name="9" sheetId="49" r:id="rId12"/>
    <sheet name="10" sheetId="50" r:id="rId13"/>
    <sheet name="11" sheetId="51" r:id="rId14"/>
    <sheet name="12" sheetId="52" r:id="rId15"/>
    <sheet name="13" sheetId="53" r:id="rId16"/>
    <sheet name="14" sheetId="54" r:id="rId17"/>
    <sheet name="15" sheetId="55" r:id="rId18"/>
    <sheet name="16" sheetId="56" r:id="rId19"/>
    <sheet name="17" sheetId="57" r:id="rId20"/>
    <sheet name="18" sheetId="58" r:id="rId21"/>
    <sheet name="19" sheetId="59" r:id="rId22"/>
    <sheet name="20" sheetId="60" r:id="rId23"/>
    <sheet name="21" sheetId="61" r:id="rId24"/>
    <sheet name="22" sheetId="62" r:id="rId25"/>
    <sheet name="23" sheetId="63" r:id="rId26"/>
    <sheet name="24" sheetId="64" r:id="rId27"/>
    <sheet name="25" sheetId="65" r:id="rId28"/>
    <sheet name="26" sheetId="66" r:id="rId29"/>
    <sheet name="27" sheetId="67" r:id="rId30"/>
    <sheet name="28" sheetId="68" r:id="rId31"/>
    <sheet name="29" sheetId="69" r:id="rId32"/>
    <sheet name="30" sheetId="70" r:id="rId33"/>
    <sheet name="31" sheetId="71" r:id="rId34"/>
    <sheet name="32" sheetId="72" r:id="rId35"/>
    <sheet name="33" sheetId="73" r:id="rId36"/>
    <sheet name="34" sheetId="74" r:id="rId37"/>
    <sheet name="35" sheetId="75" r:id="rId38"/>
    <sheet name="36" sheetId="76" r:id="rId39"/>
    <sheet name="37" sheetId="77" r:id="rId40"/>
    <sheet name="38" sheetId="78" r:id="rId41"/>
    <sheet name="39" sheetId="79" r:id="rId42"/>
    <sheet name="40" sheetId="80" r:id="rId43"/>
    <sheet name="41" sheetId="81" r:id="rId44"/>
    <sheet name="42" sheetId="82" r:id="rId45"/>
    <sheet name="43" sheetId="83" r:id="rId46"/>
    <sheet name="44" sheetId="84" r:id="rId47"/>
    <sheet name="45" sheetId="85" r:id="rId48"/>
    <sheet name="46" sheetId="86" r:id="rId49"/>
    <sheet name="47" sheetId="87" r:id="rId50"/>
    <sheet name="48" sheetId="88" r:id="rId51"/>
    <sheet name="49" sheetId="89" r:id="rId52"/>
    <sheet name="50" sheetId="90" r:id="rId53"/>
    <sheet name="51" sheetId="91" r:id="rId54"/>
    <sheet name="52" sheetId="92" r:id="rId55"/>
    <sheet name="53" sheetId="93" r:id="rId56"/>
    <sheet name="54" sheetId="94" r:id="rId57"/>
    <sheet name="55" sheetId="95" r:id="rId58"/>
    <sheet name="56" sheetId="96" r:id="rId59"/>
    <sheet name="57" sheetId="97" r:id="rId60"/>
    <sheet name="58" sheetId="98" r:id="rId61"/>
    <sheet name="59" sheetId="99" r:id="rId62"/>
    <sheet name="60" sheetId="100" r:id="rId63"/>
    <sheet name="61" sheetId="101" r:id="rId64"/>
    <sheet name="62" sheetId="102" r:id="rId65"/>
    <sheet name="63" sheetId="103" r:id="rId66"/>
    <sheet name="64" sheetId="104" r:id="rId67"/>
    <sheet name="65" sheetId="105" r:id="rId68"/>
    <sheet name="66" sheetId="106" r:id="rId69"/>
    <sheet name="67" sheetId="107" r:id="rId70"/>
    <sheet name="68" sheetId="108" r:id="rId71"/>
    <sheet name="69" sheetId="109" r:id="rId72"/>
    <sheet name="70" sheetId="110" r:id="rId73"/>
    <sheet name="71" sheetId="111" r:id="rId74"/>
    <sheet name="72" sheetId="112" r:id="rId75"/>
    <sheet name="73" sheetId="113" r:id="rId76"/>
    <sheet name="74" sheetId="114" r:id="rId77"/>
    <sheet name="75" sheetId="115" r:id="rId78"/>
    <sheet name="76" sheetId="116" r:id="rId79"/>
    <sheet name="77" sheetId="117" r:id="rId80"/>
    <sheet name="78" sheetId="118" r:id="rId81"/>
    <sheet name="79" sheetId="119" r:id="rId82"/>
    <sheet name="80" sheetId="120" r:id="rId83"/>
    <sheet name="81" sheetId="121" r:id="rId84"/>
    <sheet name="82" sheetId="122" r:id="rId85"/>
    <sheet name="83" sheetId="123" r:id="rId86"/>
    <sheet name="84" sheetId="124" r:id="rId87"/>
    <sheet name="85" sheetId="125" r:id="rId88"/>
    <sheet name="86" sheetId="126" r:id="rId89"/>
    <sheet name="87" sheetId="127" r:id="rId90"/>
    <sheet name="88" sheetId="128" r:id="rId91"/>
    <sheet name="89" sheetId="129" r:id="rId92"/>
    <sheet name="90" sheetId="130" r:id="rId93"/>
    <sheet name="91" sheetId="131" r:id="rId94"/>
    <sheet name="92" sheetId="132" r:id="rId95"/>
    <sheet name="93" sheetId="133" r:id="rId96"/>
    <sheet name="94" sheetId="134" r:id="rId97"/>
    <sheet name="95" sheetId="135" r:id="rId98"/>
    <sheet name="96" sheetId="136" r:id="rId99"/>
    <sheet name="97" sheetId="137" r:id="rId100"/>
    <sheet name="98" sheetId="138" r:id="rId101"/>
    <sheet name="99" sheetId="139" r:id="rId102"/>
    <sheet name="100" sheetId="140" r:id="rId103"/>
  </sheets>
  <definedNames>
    <definedName name="_xlnm.Print_Area" localSheetId="3">'1'!$A$1:$M$87</definedName>
    <definedName name="_xlnm.Print_Area" localSheetId="12">'10'!$A$1:$M$87</definedName>
    <definedName name="_xlnm.Print_Area" localSheetId="102">'100'!$A$1:$M$87</definedName>
    <definedName name="_xlnm.Print_Area" localSheetId="13">'11'!$A$1:$M$87</definedName>
    <definedName name="_xlnm.Print_Area" localSheetId="14">'12'!$A$1:$M$87</definedName>
    <definedName name="_xlnm.Print_Area" localSheetId="15">'13'!$A$1:$M$87</definedName>
    <definedName name="_xlnm.Print_Area" localSheetId="16">'14'!$A$1:$M$87</definedName>
    <definedName name="_xlnm.Print_Area" localSheetId="17">'15'!$A$1:$M$87</definedName>
    <definedName name="_xlnm.Print_Area" localSheetId="18">'16'!$A$1:$M$87</definedName>
    <definedName name="_xlnm.Print_Area" localSheetId="19">'17'!$A$1:$M$87</definedName>
    <definedName name="_xlnm.Print_Area" localSheetId="20">'18'!$A$1:$M$87</definedName>
    <definedName name="_xlnm.Print_Area" localSheetId="21">'19'!$A$1:$M$87</definedName>
    <definedName name="_xlnm.Print_Area" localSheetId="4">'2'!$A$1:$M$87</definedName>
    <definedName name="_xlnm.Print_Area" localSheetId="22">'20'!$A$1:$M$87</definedName>
    <definedName name="_xlnm.Print_Area" localSheetId="23">'21'!$A$1:$M$87</definedName>
    <definedName name="_xlnm.Print_Area" localSheetId="24">'22'!$A$1:$M$87</definedName>
    <definedName name="_xlnm.Print_Area" localSheetId="25">'23'!$A$1:$M$87</definedName>
    <definedName name="_xlnm.Print_Area" localSheetId="26">'24'!$A$1:$M$87</definedName>
    <definedName name="_xlnm.Print_Area" localSheetId="27">'25'!$A$1:$M$87</definedName>
    <definedName name="_xlnm.Print_Area" localSheetId="28">'26'!$A$1:$M$87</definedName>
    <definedName name="_xlnm.Print_Area" localSheetId="29">'27'!$A$1:$M$87</definedName>
    <definedName name="_xlnm.Print_Area" localSheetId="30">'28'!$A$1:$M$87</definedName>
    <definedName name="_xlnm.Print_Area" localSheetId="31">'29'!$A$1:$M$87</definedName>
    <definedName name="_xlnm.Print_Area" localSheetId="5">'3'!$A$1:$M$87</definedName>
    <definedName name="_xlnm.Print_Area" localSheetId="32">'30'!$A$1:$M$87</definedName>
    <definedName name="_xlnm.Print_Area" localSheetId="33">'31'!$A$1:$M$87</definedName>
    <definedName name="_xlnm.Print_Area" localSheetId="34">'32'!$A$1:$M$87</definedName>
    <definedName name="_xlnm.Print_Area" localSheetId="35">'33'!$A$1:$M$87</definedName>
    <definedName name="_xlnm.Print_Area" localSheetId="36">'34'!$A$1:$M$87</definedName>
    <definedName name="_xlnm.Print_Area" localSheetId="37">'35'!$A$1:$M$87</definedName>
    <definedName name="_xlnm.Print_Area" localSheetId="38">'36'!$A$1:$M$87</definedName>
    <definedName name="_xlnm.Print_Area" localSheetId="39">'37'!$A$1:$M$87</definedName>
    <definedName name="_xlnm.Print_Area" localSheetId="40">'38'!$A$1:$M$87</definedName>
    <definedName name="_xlnm.Print_Area" localSheetId="41">'39'!$A$1:$M$87</definedName>
    <definedName name="_xlnm.Print_Area" localSheetId="6">'4'!$A$1:$M$87</definedName>
    <definedName name="_xlnm.Print_Area" localSheetId="42">'40'!$A$1:$M$87</definedName>
    <definedName name="_xlnm.Print_Area" localSheetId="43">'41'!$A$1:$M$87</definedName>
    <definedName name="_xlnm.Print_Area" localSheetId="44">'42'!$A$1:$M$87</definedName>
    <definedName name="_xlnm.Print_Area" localSheetId="45">'43'!$A$1:$M$87</definedName>
    <definedName name="_xlnm.Print_Area" localSheetId="46">'44'!$A$1:$M$87</definedName>
    <definedName name="_xlnm.Print_Area" localSheetId="47">'45'!$A$1:$M$87</definedName>
    <definedName name="_xlnm.Print_Area" localSheetId="48">'46'!$A$1:$M$87</definedName>
    <definedName name="_xlnm.Print_Area" localSheetId="49">'47'!$A$1:$M$87</definedName>
    <definedName name="_xlnm.Print_Area" localSheetId="50">'48'!$A$1:$M$87</definedName>
    <definedName name="_xlnm.Print_Area" localSheetId="51">'49'!$A$1:$M$87</definedName>
    <definedName name="_xlnm.Print_Area" localSheetId="7">'5'!$A$1:$M$87</definedName>
    <definedName name="_xlnm.Print_Area" localSheetId="52">'50'!$A$1:$M$87</definedName>
    <definedName name="_xlnm.Print_Area" localSheetId="53">'51'!$A$1:$M$87</definedName>
    <definedName name="_xlnm.Print_Area" localSheetId="54">'52'!$A$1:$M$87</definedName>
    <definedName name="_xlnm.Print_Area" localSheetId="55">'53'!$A$1:$M$87</definedName>
    <definedName name="_xlnm.Print_Area" localSheetId="56">'54'!$A$1:$M$87</definedName>
    <definedName name="_xlnm.Print_Area" localSheetId="57">'55'!$A$1:$M$87</definedName>
    <definedName name="_xlnm.Print_Area" localSheetId="58">'56'!$A$1:$M$87</definedName>
    <definedName name="_xlnm.Print_Area" localSheetId="59">'57'!$A$1:$M$87</definedName>
    <definedName name="_xlnm.Print_Area" localSheetId="60">'58'!$A$1:$M$87</definedName>
    <definedName name="_xlnm.Print_Area" localSheetId="61">'59'!$A$1:$M$87</definedName>
    <definedName name="_xlnm.Print_Area" localSheetId="8">'6'!$A$1:$M$87</definedName>
    <definedName name="_xlnm.Print_Area" localSheetId="62">'60'!$A$1:$M$87</definedName>
    <definedName name="_xlnm.Print_Area" localSheetId="63">'61'!$A$1:$M$87</definedName>
    <definedName name="_xlnm.Print_Area" localSheetId="64">'62'!$A$1:$M$87</definedName>
    <definedName name="_xlnm.Print_Area" localSheetId="65">'63'!$A$1:$M$87</definedName>
    <definedName name="_xlnm.Print_Area" localSheetId="66">'64'!$A$1:$M$87</definedName>
    <definedName name="_xlnm.Print_Area" localSheetId="67">'65'!$A$1:$M$87</definedName>
    <definedName name="_xlnm.Print_Area" localSheetId="68">'66'!$A$1:$M$87</definedName>
    <definedName name="_xlnm.Print_Area" localSheetId="69">'67'!$A$1:$M$87</definedName>
    <definedName name="_xlnm.Print_Area" localSheetId="70">'68'!$A$1:$M$87</definedName>
    <definedName name="_xlnm.Print_Area" localSheetId="71">'69'!$A$1:$M$87</definedName>
    <definedName name="_xlnm.Print_Area" localSheetId="9">'7'!$A$1:$M$87</definedName>
    <definedName name="_xlnm.Print_Area" localSheetId="72">'70'!$A$1:$M$87</definedName>
    <definedName name="_xlnm.Print_Area" localSheetId="73">'71'!$A$1:$M$87</definedName>
    <definedName name="_xlnm.Print_Area" localSheetId="74">'72'!$A$1:$M$87</definedName>
    <definedName name="_xlnm.Print_Area" localSheetId="75">'73'!$A$1:$M$87</definedName>
    <definedName name="_xlnm.Print_Area" localSheetId="76">'74'!$A$1:$M$87</definedName>
    <definedName name="_xlnm.Print_Area" localSheetId="77">'75'!$A$1:$M$87</definedName>
    <definedName name="_xlnm.Print_Area" localSheetId="78">'76'!$A$1:$M$87</definedName>
    <definedName name="_xlnm.Print_Area" localSheetId="79">'77'!$A$1:$M$87</definedName>
    <definedName name="_xlnm.Print_Area" localSheetId="80">'78'!$A$1:$M$87</definedName>
    <definedName name="_xlnm.Print_Area" localSheetId="81">'79'!$A$1:$M$87</definedName>
    <definedName name="_xlnm.Print_Area" localSheetId="10">'8'!$A$1:$M$87</definedName>
    <definedName name="_xlnm.Print_Area" localSheetId="82">'80'!$A$1:$M$87</definedName>
    <definedName name="_xlnm.Print_Area" localSheetId="83">'81'!$A$1:$M$87</definedName>
    <definedName name="_xlnm.Print_Area" localSheetId="84">'82'!$A$1:$M$87</definedName>
    <definedName name="_xlnm.Print_Area" localSheetId="85">'83'!$A$1:$M$87</definedName>
    <definedName name="_xlnm.Print_Area" localSheetId="86">'84'!$A$1:$M$87</definedName>
    <definedName name="_xlnm.Print_Area" localSheetId="87">'85'!$A$1:$M$87</definedName>
    <definedName name="_xlnm.Print_Area" localSheetId="88">'86'!$A$1:$M$87</definedName>
    <definedName name="_xlnm.Print_Area" localSheetId="89">'87'!$A$1:$M$87</definedName>
    <definedName name="_xlnm.Print_Area" localSheetId="90">'88'!$A$1:$M$87</definedName>
    <definedName name="_xlnm.Print_Area" localSheetId="91">'89'!$A$1:$M$87</definedName>
    <definedName name="_xlnm.Print_Area" localSheetId="11">'9'!$A$1:$M$87</definedName>
    <definedName name="_xlnm.Print_Area" localSheetId="92">'90'!$A$1:$M$87</definedName>
    <definedName name="_xlnm.Print_Area" localSheetId="93">'91'!$A$1:$M$87</definedName>
    <definedName name="_xlnm.Print_Area" localSheetId="94">'92'!$A$1:$M$87</definedName>
    <definedName name="_xlnm.Print_Area" localSheetId="95">'93'!$A$1:$M$87</definedName>
    <definedName name="_xlnm.Print_Area" localSheetId="96">'94'!$A$1:$M$87</definedName>
    <definedName name="_xlnm.Print_Area" localSheetId="97">'95'!$A$1:$M$87</definedName>
    <definedName name="_xlnm.Print_Area" localSheetId="98">'96'!$A$1:$M$87</definedName>
    <definedName name="_xlnm.Print_Area" localSheetId="99">'97'!$A$1:$M$87</definedName>
    <definedName name="_xlnm.Print_Area" localSheetId="100">'98'!$A$1:$M$87</definedName>
    <definedName name="_xlnm.Print_Area" localSheetId="101">'99'!$A$1:$M$87</definedName>
    <definedName name="_xlnm.Print_Area" localSheetId="1">総括表2!$A$1:$AK$104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9" i="140" l="1"/>
  <c r="N57" i="140"/>
  <c r="E40" i="140"/>
  <c r="D40" i="140"/>
  <c r="C40" i="140"/>
  <c r="N39" i="140"/>
  <c r="B39" i="140"/>
  <c r="P39" i="140" s="1"/>
  <c r="N38" i="140"/>
  <c r="B38" i="140"/>
  <c r="P38" i="140" s="1"/>
  <c r="N37" i="140"/>
  <c r="B37" i="140"/>
  <c r="B40" i="140" s="1"/>
  <c r="P34" i="140"/>
  <c r="O34" i="140"/>
  <c r="N34" i="140"/>
  <c r="P33" i="140"/>
  <c r="O33" i="140"/>
  <c r="N33" i="140"/>
  <c r="P32" i="140"/>
  <c r="O32" i="140"/>
  <c r="N32" i="140"/>
  <c r="P31" i="140"/>
  <c r="O31" i="140"/>
  <c r="N31" i="140"/>
  <c r="P30" i="140"/>
  <c r="O30" i="140"/>
  <c r="N30" i="140"/>
  <c r="P29" i="140"/>
  <c r="O29" i="140"/>
  <c r="N29" i="140"/>
  <c r="P28" i="140"/>
  <c r="O28" i="140"/>
  <c r="N28" i="140"/>
  <c r="P27" i="140"/>
  <c r="O27" i="140"/>
  <c r="N27" i="140"/>
  <c r="P26" i="140"/>
  <c r="O26" i="140"/>
  <c r="N26" i="140"/>
  <c r="P25" i="140"/>
  <c r="O25" i="140"/>
  <c r="N25" i="140"/>
  <c r="P24" i="140"/>
  <c r="O24" i="140"/>
  <c r="N24" i="140"/>
  <c r="P23" i="140"/>
  <c r="O23" i="140"/>
  <c r="N23" i="140"/>
  <c r="D18" i="140"/>
  <c r="O17" i="140"/>
  <c r="O16" i="140"/>
  <c r="O15" i="140"/>
  <c r="O14" i="140"/>
  <c r="O13" i="140"/>
  <c r="O12" i="140"/>
  <c r="O11" i="140"/>
  <c r="O10" i="140"/>
  <c r="N10" i="140"/>
  <c r="M7" i="140"/>
  <c r="J7" i="140"/>
  <c r="K7" i="140" s="1"/>
  <c r="L7" i="140" s="1"/>
  <c r="N7" i="140" s="1"/>
  <c r="I7" i="140"/>
  <c r="H7" i="140"/>
  <c r="K6" i="140"/>
  <c r="J6" i="140"/>
  <c r="K5" i="140"/>
  <c r="J5" i="140"/>
  <c r="N59" i="139"/>
  <c r="N57" i="139"/>
  <c r="E40" i="139"/>
  <c r="D40" i="139"/>
  <c r="C40" i="139"/>
  <c r="N39" i="139"/>
  <c r="B39" i="139"/>
  <c r="P39" i="139" s="1"/>
  <c r="N38" i="139"/>
  <c r="B38" i="139"/>
  <c r="P38" i="139" s="1"/>
  <c r="N37" i="139"/>
  <c r="B37" i="139"/>
  <c r="B40" i="139" s="1"/>
  <c r="P34" i="139"/>
  <c r="O34" i="139"/>
  <c r="N34" i="139"/>
  <c r="P33" i="139"/>
  <c r="O33" i="139"/>
  <c r="N33" i="139"/>
  <c r="P32" i="139"/>
  <c r="O32" i="139"/>
  <c r="N32" i="139"/>
  <c r="P31" i="139"/>
  <c r="O31" i="139"/>
  <c r="N31" i="139"/>
  <c r="P30" i="139"/>
  <c r="O30" i="139"/>
  <c r="N30" i="139"/>
  <c r="P29" i="139"/>
  <c r="O29" i="139"/>
  <c r="N29" i="139"/>
  <c r="P28" i="139"/>
  <c r="O28" i="139"/>
  <c r="N28" i="139"/>
  <c r="P27" i="139"/>
  <c r="O27" i="139"/>
  <c r="N27" i="139"/>
  <c r="P26" i="139"/>
  <c r="O26" i="139"/>
  <c r="N26" i="139"/>
  <c r="P25" i="139"/>
  <c r="O25" i="139"/>
  <c r="N25" i="139"/>
  <c r="P24" i="139"/>
  <c r="O24" i="139"/>
  <c r="N24" i="139"/>
  <c r="P23" i="139"/>
  <c r="O23" i="139"/>
  <c r="N23" i="139"/>
  <c r="D18" i="139"/>
  <c r="O17" i="139"/>
  <c r="O16" i="139"/>
  <c r="O15" i="139"/>
  <c r="O14" i="139"/>
  <c r="O13" i="139"/>
  <c r="O12" i="139"/>
  <c r="O11" i="139"/>
  <c r="O10" i="139"/>
  <c r="N10" i="139"/>
  <c r="M7" i="139"/>
  <c r="J7" i="139"/>
  <c r="K7" i="139" s="1"/>
  <c r="L7" i="139" s="1"/>
  <c r="N7" i="139" s="1"/>
  <c r="I7" i="139"/>
  <c r="H7" i="139"/>
  <c r="K6" i="139"/>
  <c r="J6" i="139"/>
  <c r="K5" i="139"/>
  <c r="J5" i="139"/>
  <c r="N59" i="138"/>
  <c r="N57" i="138"/>
  <c r="E40" i="138"/>
  <c r="D40" i="138"/>
  <c r="C40" i="138"/>
  <c r="N39" i="138"/>
  <c r="B39" i="138"/>
  <c r="P39" i="138" s="1"/>
  <c r="N38" i="138"/>
  <c r="B38" i="138"/>
  <c r="P38" i="138" s="1"/>
  <c r="N37" i="138"/>
  <c r="B37" i="138"/>
  <c r="B40" i="138" s="1"/>
  <c r="P34" i="138"/>
  <c r="O34" i="138"/>
  <c r="N34" i="138"/>
  <c r="P33" i="138"/>
  <c r="O33" i="138"/>
  <c r="N33" i="138"/>
  <c r="P32" i="138"/>
  <c r="O32" i="138"/>
  <c r="N32" i="138"/>
  <c r="P31" i="138"/>
  <c r="O31" i="138"/>
  <c r="N31" i="138"/>
  <c r="P30" i="138"/>
  <c r="O30" i="138"/>
  <c r="N30" i="138"/>
  <c r="P29" i="138"/>
  <c r="O29" i="138"/>
  <c r="N29" i="138"/>
  <c r="P28" i="138"/>
  <c r="O28" i="138"/>
  <c r="N28" i="138"/>
  <c r="P27" i="138"/>
  <c r="O27" i="138"/>
  <c r="N27" i="138"/>
  <c r="P26" i="138"/>
  <c r="O26" i="138"/>
  <c r="N26" i="138"/>
  <c r="P25" i="138"/>
  <c r="O25" i="138"/>
  <c r="N25" i="138"/>
  <c r="P24" i="138"/>
  <c r="O24" i="138"/>
  <c r="N24" i="138"/>
  <c r="P23" i="138"/>
  <c r="O23" i="138"/>
  <c r="N23" i="138"/>
  <c r="D18" i="138"/>
  <c r="O17" i="138"/>
  <c r="O16" i="138"/>
  <c r="O15" i="138"/>
  <c r="O14" i="138"/>
  <c r="O13" i="138"/>
  <c r="O12" i="138"/>
  <c r="O11" i="138"/>
  <c r="O10" i="138"/>
  <c r="N10" i="138"/>
  <c r="M7" i="138"/>
  <c r="J7" i="138"/>
  <c r="K7" i="138" s="1"/>
  <c r="L7" i="138" s="1"/>
  <c r="N7" i="138" s="1"/>
  <c r="I7" i="138"/>
  <c r="H7" i="138"/>
  <c r="K6" i="138"/>
  <c r="J6" i="138"/>
  <c r="K5" i="138"/>
  <c r="J5" i="138"/>
  <c r="N59" i="137"/>
  <c r="N57" i="137"/>
  <c r="E40" i="137"/>
  <c r="D40" i="137"/>
  <c r="C40" i="137"/>
  <c r="N39" i="137"/>
  <c r="B39" i="137"/>
  <c r="P39" i="137" s="1"/>
  <c r="N38" i="137"/>
  <c r="B38" i="137"/>
  <c r="P38" i="137" s="1"/>
  <c r="N37" i="137"/>
  <c r="B37" i="137"/>
  <c r="B40" i="137" s="1"/>
  <c r="P34" i="137"/>
  <c r="O34" i="137"/>
  <c r="N34" i="137"/>
  <c r="P33" i="137"/>
  <c r="O33" i="137"/>
  <c r="N33" i="137"/>
  <c r="P32" i="137"/>
  <c r="O32" i="137"/>
  <c r="N32" i="137"/>
  <c r="P31" i="137"/>
  <c r="O31" i="137"/>
  <c r="N31" i="137"/>
  <c r="P30" i="137"/>
  <c r="O30" i="137"/>
  <c r="N30" i="137"/>
  <c r="P29" i="137"/>
  <c r="O29" i="137"/>
  <c r="N29" i="137"/>
  <c r="P28" i="137"/>
  <c r="O28" i="137"/>
  <c r="N28" i="137"/>
  <c r="P27" i="137"/>
  <c r="O27" i="137"/>
  <c r="N27" i="137"/>
  <c r="P26" i="137"/>
  <c r="O26" i="137"/>
  <c r="N26" i="137"/>
  <c r="P25" i="137"/>
  <c r="O25" i="137"/>
  <c r="N25" i="137"/>
  <c r="P24" i="137"/>
  <c r="O24" i="137"/>
  <c r="N24" i="137"/>
  <c r="P23" i="137"/>
  <c r="O23" i="137"/>
  <c r="N23" i="137"/>
  <c r="D18" i="137"/>
  <c r="O17" i="137"/>
  <c r="O16" i="137"/>
  <c r="O15" i="137"/>
  <c r="O14" i="137"/>
  <c r="O13" i="137"/>
  <c r="O12" i="137"/>
  <c r="O11" i="137"/>
  <c r="O10" i="137"/>
  <c r="N10" i="137"/>
  <c r="M7" i="137"/>
  <c r="J7" i="137"/>
  <c r="K7" i="137" s="1"/>
  <c r="L7" i="137" s="1"/>
  <c r="N7" i="137" s="1"/>
  <c r="I7" i="137"/>
  <c r="H7" i="137"/>
  <c r="K6" i="137"/>
  <c r="J6" i="137"/>
  <c r="K5" i="137"/>
  <c r="J5" i="137"/>
  <c r="N59" i="136"/>
  <c r="N57" i="136"/>
  <c r="E40" i="136"/>
  <c r="D40" i="136"/>
  <c r="C40" i="136"/>
  <c r="N39" i="136"/>
  <c r="B39" i="136"/>
  <c r="P39" i="136" s="1"/>
  <c r="N38" i="136"/>
  <c r="B38" i="136"/>
  <c r="P38" i="136" s="1"/>
  <c r="N37" i="136"/>
  <c r="B37" i="136"/>
  <c r="B40" i="136" s="1"/>
  <c r="P34" i="136"/>
  <c r="O34" i="136"/>
  <c r="N34" i="136"/>
  <c r="P33" i="136"/>
  <c r="O33" i="136"/>
  <c r="N33" i="136"/>
  <c r="P32" i="136"/>
  <c r="O32" i="136"/>
  <c r="N32" i="136"/>
  <c r="P31" i="136"/>
  <c r="O31" i="136"/>
  <c r="N31" i="136"/>
  <c r="P30" i="136"/>
  <c r="O30" i="136"/>
  <c r="N30" i="136"/>
  <c r="P29" i="136"/>
  <c r="O29" i="136"/>
  <c r="N29" i="136"/>
  <c r="P28" i="136"/>
  <c r="O28" i="136"/>
  <c r="N28" i="136"/>
  <c r="P27" i="136"/>
  <c r="O27" i="136"/>
  <c r="N27" i="136"/>
  <c r="P26" i="136"/>
  <c r="O26" i="136"/>
  <c r="N26" i="136"/>
  <c r="P25" i="136"/>
  <c r="O25" i="136"/>
  <c r="N25" i="136"/>
  <c r="P24" i="136"/>
  <c r="O24" i="136"/>
  <c r="N24" i="136"/>
  <c r="P23" i="136"/>
  <c r="O23" i="136"/>
  <c r="N23" i="136"/>
  <c r="D18" i="136"/>
  <c r="O17" i="136"/>
  <c r="O16" i="136"/>
  <c r="O15" i="136"/>
  <c r="O14" i="136"/>
  <c r="O13" i="136"/>
  <c r="O12" i="136"/>
  <c r="O11" i="136"/>
  <c r="O10" i="136"/>
  <c r="N10" i="136"/>
  <c r="M7" i="136"/>
  <c r="J7" i="136"/>
  <c r="K7" i="136" s="1"/>
  <c r="L7" i="136" s="1"/>
  <c r="N7" i="136" s="1"/>
  <c r="I7" i="136"/>
  <c r="H7" i="136"/>
  <c r="K6" i="136"/>
  <c r="J6" i="136"/>
  <c r="K5" i="136"/>
  <c r="J5" i="136"/>
  <c r="N59" i="135"/>
  <c r="N57" i="135"/>
  <c r="E40" i="135"/>
  <c r="D40" i="135"/>
  <c r="C40" i="135"/>
  <c r="N39" i="135"/>
  <c r="B39" i="135"/>
  <c r="P39" i="135" s="1"/>
  <c r="N38" i="135"/>
  <c r="B38" i="135"/>
  <c r="P38" i="135" s="1"/>
  <c r="N37" i="135"/>
  <c r="B37" i="135"/>
  <c r="B40" i="135" s="1"/>
  <c r="P34" i="135"/>
  <c r="O34" i="135"/>
  <c r="N34" i="135"/>
  <c r="P33" i="135"/>
  <c r="O33" i="135"/>
  <c r="N33" i="135"/>
  <c r="P32" i="135"/>
  <c r="O32" i="135"/>
  <c r="N32" i="135"/>
  <c r="P31" i="135"/>
  <c r="O31" i="135"/>
  <c r="N31" i="135"/>
  <c r="P30" i="135"/>
  <c r="O30" i="135"/>
  <c r="N30" i="135"/>
  <c r="P29" i="135"/>
  <c r="O29" i="135"/>
  <c r="N29" i="135"/>
  <c r="P28" i="135"/>
  <c r="O28" i="135"/>
  <c r="N28" i="135"/>
  <c r="P27" i="135"/>
  <c r="O27" i="135"/>
  <c r="N27" i="135"/>
  <c r="P26" i="135"/>
  <c r="O26" i="135"/>
  <c r="N26" i="135"/>
  <c r="P25" i="135"/>
  <c r="O25" i="135"/>
  <c r="N25" i="135"/>
  <c r="P24" i="135"/>
  <c r="O24" i="135"/>
  <c r="N24" i="135"/>
  <c r="P23" i="135"/>
  <c r="O23" i="135"/>
  <c r="N23" i="135"/>
  <c r="D18" i="135"/>
  <c r="O17" i="135"/>
  <c r="O16" i="135"/>
  <c r="O15" i="135"/>
  <c r="O14" i="135"/>
  <c r="O13" i="135"/>
  <c r="O12" i="135"/>
  <c r="O11" i="135"/>
  <c r="O10" i="135"/>
  <c r="N10" i="135"/>
  <c r="M7" i="135"/>
  <c r="J7" i="135"/>
  <c r="K7" i="135" s="1"/>
  <c r="L7" i="135" s="1"/>
  <c r="N7" i="135" s="1"/>
  <c r="I7" i="135"/>
  <c r="H7" i="135"/>
  <c r="K6" i="135"/>
  <c r="J6" i="135"/>
  <c r="K5" i="135"/>
  <c r="J5" i="135"/>
  <c r="N59" i="134"/>
  <c r="N57" i="134"/>
  <c r="E40" i="134"/>
  <c r="D40" i="134"/>
  <c r="C40" i="134"/>
  <c r="N39" i="134"/>
  <c r="B39" i="134"/>
  <c r="P39" i="134" s="1"/>
  <c r="N38" i="134"/>
  <c r="B38" i="134"/>
  <c r="P38" i="134" s="1"/>
  <c r="N37" i="134"/>
  <c r="B37" i="134"/>
  <c r="B40" i="134" s="1"/>
  <c r="P34" i="134"/>
  <c r="O34" i="134"/>
  <c r="N34" i="134"/>
  <c r="P33" i="134"/>
  <c r="O33" i="134"/>
  <c r="N33" i="134"/>
  <c r="P32" i="134"/>
  <c r="O32" i="134"/>
  <c r="N32" i="134"/>
  <c r="P31" i="134"/>
  <c r="O31" i="134"/>
  <c r="N31" i="134"/>
  <c r="P30" i="134"/>
  <c r="O30" i="134"/>
  <c r="N30" i="134"/>
  <c r="P29" i="134"/>
  <c r="O29" i="134"/>
  <c r="N29" i="134"/>
  <c r="P28" i="134"/>
  <c r="O28" i="134"/>
  <c r="N28" i="134"/>
  <c r="P27" i="134"/>
  <c r="O27" i="134"/>
  <c r="N27" i="134"/>
  <c r="P26" i="134"/>
  <c r="O26" i="134"/>
  <c r="N26" i="134"/>
  <c r="P25" i="134"/>
  <c r="O25" i="134"/>
  <c r="N25" i="134"/>
  <c r="P24" i="134"/>
  <c r="O24" i="134"/>
  <c r="N24" i="134"/>
  <c r="P23" i="134"/>
  <c r="O23" i="134"/>
  <c r="N23" i="134"/>
  <c r="D18" i="134"/>
  <c r="O17" i="134"/>
  <c r="O16" i="134"/>
  <c r="O15" i="134"/>
  <c r="O14" i="134"/>
  <c r="O13" i="134"/>
  <c r="O12" i="134"/>
  <c r="O11" i="134"/>
  <c r="O10" i="134"/>
  <c r="N10" i="134"/>
  <c r="M7" i="134"/>
  <c r="J7" i="134"/>
  <c r="K7" i="134" s="1"/>
  <c r="L7" i="134" s="1"/>
  <c r="N7" i="134" s="1"/>
  <c r="I7" i="134"/>
  <c r="H7" i="134"/>
  <c r="K6" i="134"/>
  <c r="J6" i="134"/>
  <c r="K5" i="134"/>
  <c r="J5" i="134"/>
  <c r="N59" i="133"/>
  <c r="N57" i="133"/>
  <c r="E40" i="133"/>
  <c r="D40" i="133"/>
  <c r="C40" i="133"/>
  <c r="N39" i="133"/>
  <c r="B39" i="133"/>
  <c r="P39" i="133" s="1"/>
  <c r="N38" i="133"/>
  <c r="B38" i="133"/>
  <c r="P38" i="133" s="1"/>
  <c r="N37" i="133"/>
  <c r="B37" i="133"/>
  <c r="B40" i="133" s="1"/>
  <c r="P34" i="133"/>
  <c r="O34" i="133"/>
  <c r="N34" i="133"/>
  <c r="P33" i="133"/>
  <c r="O33" i="133"/>
  <c r="N33" i="133"/>
  <c r="P32" i="133"/>
  <c r="O32" i="133"/>
  <c r="N32" i="133"/>
  <c r="P31" i="133"/>
  <c r="O31" i="133"/>
  <c r="N31" i="133"/>
  <c r="P30" i="133"/>
  <c r="O30" i="133"/>
  <c r="N30" i="133"/>
  <c r="P29" i="133"/>
  <c r="O29" i="133"/>
  <c r="N29" i="133"/>
  <c r="P28" i="133"/>
  <c r="O28" i="133"/>
  <c r="N28" i="133"/>
  <c r="P27" i="133"/>
  <c r="O27" i="133"/>
  <c r="N27" i="133"/>
  <c r="P26" i="133"/>
  <c r="O26" i="133"/>
  <c r="N26" i="133"/>
  <c r="P25" i="133"/>
  <c r="O25" i="133"/>
  <c r="N25" i="133"/>
  <c r="P24" i="133"/>
  <c r="O24" i="133"/>
  <c r="N24" i="133"/>
  <c r="P23" i="133"/>
  <c r="O23" i="133"/>
  <c r="N23" i="133"/>
  <c r="D18" i="133"/>
  <c r="O17" i="133"/>
  <c r="O16" i="133"/>
  <c r="O15" i="133"/>
  <c r="O14" i="133"/>
  <c r="O13" i="133"/>
  <c r="O12" i="133"/>
  <c r="O11" i="133"/>
  <c r="O10" i="133"/>
  <c r="N10" i="133"/>
  <c r="M7" i="133"/>
  <c r="J7" i="133"/>
  <c r="K7" i="133" s="1"/>
  <c r="L7" i="133" s="1"/>
  <c r="N7" i="133" s="1"/>
  <c r="I7" i="133"/>
  <c r="H7" i="133"/>
  <c r="K6" i="133"/>
  <c r="J6" i="133"/>
  <c r="K5" i="133"/>
  <c r="J5" i="133"/>
  <c r="N59" i="132"/>
  <c r="N57" i="132"/>
  <c r="E40" i="132"/>
  <c r="D40" i="132"/>
  <c r="C40" i="132"/>
  <c r="N39" i="132"/>
  <c r="B39" i="132"/>
  <c r="P39" i="132" s="1"/>
  <c r="N38" i="132"/>
  <c r="B38" i="132"/>
  <c r="P38" i="132" s="1"/>
  <c r="N37" i="132"/>
  <c r="B37" i="132"/>
  <c r="B40" i="132" s="1"/>
  <c r="P34" i="132"/>
  <c r="O34" i="132"/>
  <c r="N34" i="132"/>
  <c r="P33" i="132"/>
  <c r="O33" i="132"/>
  <c r="N33" i="132"/>
  <c r="P32" i="132"/>
  <c r="O32" i="132"/>
  <c r="N32" i="132"/>
  <c r="P31" i="132"/>
  <c r="O31" i="132"/>
  <c r="N31" i="132"/>
  <c r="P30" i="132"/>
  <c r="O30" i="132"/>
  <c r="N30" i="132"/>
  <c r="P29" i="132"/>
  <c r="O29" i="132"/>
  <c r="N29" i="132"/>
  <c r="P28" i="132"/>
  <c r="O28" i="132"/>
  <c r="N28" i="132"/>
  <c r="P27" i="132"/>
  <c r="O27" i="132"/>
  <c r="N27" i="132"/>
  <c r="P26" i="132"/>
  <c r="O26" i="132"/>
  <c r="N26" i="132"/>
  <c r="P25" i="132"/>
  <c r="O25" i="132"/>
  <c r="N25" i="132"/>
  <c r="P24" i="132"/>
  <c r="O24" i="132"/>
  <c r="N24" i="132"/>
  <c r="P23" i="132"/>
  <c r="O23" i="132"/>
  <c r="N23" i="132"/>
  <c r="D18" i="132"/>
  <c r="O17" i="132"/>
  <c r="O16" i="132"/>
  <c r="O15" i="132"/>
  <c r="O14" i="132"/>
  <c r="O13" i="132"/>
  <c r="O12" i="132"/>
  <c r="O11" i="132"/>
  <c r="O10" i="132"/>
  <c r="N10" i="132"/>
  <c r="M7" i="132"/>
  <c r="J7" i="132"/>
  <c r="K7" i="132" s="1"/>
  <c r="L7" i="132" s="1"/>
  <c r="N7" i="132" s="1"/>
  <c r="I7" i="132"/>
  <c r="H7" i="132"/>
  <c r="K6" i="132"/>
  <c r="J6" i="132"/>
  <c r="K5" i="132"/>
  <c r="J5" i="132"/>
  <c r="N59" i="131"/>
  <c r="N57" i="131"/>
  <c r="E40" i="131"/>
  <c r="D40" i="131"/>
  <c r="C40" i="131"/>
  <c r="N39" i="131"/>
  <c r="B39" i="131"/>
  <c r="P39" i="131" s="1"/>
  <c r="N38" i="131"/>
  <c r="B38" i="131"/>
  <c r="P38" i="131" s="1"/>
  <c r="N37" i="131"/>
  <c r="B37" i="131"/>
  <c r="B40" i="131" s="1"/>
  <c r="P34" i="131"/>
  <c r="O34" i="131"/>
  <c r="N34" i="131"/>
  <c r="P33" i="131"/>
  <c r="O33" i="131"/>
  <c r="N33" i="131"/>
  <c r="P32" i="131"/>
  <c r="O32" i="131"/>
  <c r="N32" i="131"/>
  <c r="P31" i="131"/>
  <c r="O31" i="131"/>
  <c r="N31" i="131"/>
  <c r="P30" i="131"/>
  <c r="O30" i="131"/>
  <c r="N30" i="131"/>
  <c r="P29" i="131"/>
  <c r="O29" i="131"/>
  <c r="N29" i="131"/>
  <c r="P28" i="131"/>
  <c r="O28" i="131"/>
  <c r="N28" i="131"/>
  <c r="P27" i="131"/>
  <c r="O27" i="131"/>
  <c r="N27" i="131"/>
  <c r="P26" i="131"/>
  <c r="O26" i="131"/>
  <c r="N26" i="131"/>
  <c r="P25" i="131"/>
  <c r="O25" i="131"/>
  <c r="N25" i="131"/>
  <c r="P24" i="131"/>
  <c r="O24" i="131"/>
  <c r="N24" i="131"/>
  <c r="P23" i="131"/>
  <c r="O23" i="131"/>
  <c r="N23" i="131"/>
  <c r="D18" i="131"/>
  <c r="O17" i="131"/>
  <c r="O16" i="131"/>
  <c r="O15" i="131"/>
  <c r="O14" i="131"/>
  <c r="O13" i="131"/>
  <c r="O12" i="131"/>
  <c r="O11" i="131"/>
  <c r="O10" i="131"/>
  <c r="N10" i="131"/>
  <c r="M7" i="131"/>
  <c r="J7" i="131"/>
  <c r="K7" i="131" s="1"/>
  <c r="L7" i="131" s="1"/>
  <c r="N7" i="131" s="1"/>
  <c r="I7" i="131"/>
  <c r="H7" i="131"/>
  <c r="K6" i="131"/>
  <c r="J6" i="131"/>
  <c r="K5" i="131"/>
  <c r="J5" i="131"/>
  <c r="N59" i="130"/>
  <c r="N57" i="130"/>
  <c r="E40" i="130"/>
  <c r="D40" i="130"/>
  <c r="C40" i="130"/>
  <c r="N39" i="130"/>
  <c r="B39" i="130"/>
  <c r="P39" i="130" s="1"/>
  <c r="N38" i="130"/>
  <c r="B38" i="130"/>
  <c r="P38" i="130" s="1"/>
  <c r="N37" i="130"/>
  <c r="B37" i="130"/>
  <c r="B40" i="130" s="1"/>
  <c r="P34" i="130"/>
  <c r="O34" i="130"/>
  <c r="N34" i="130"/>
  <c r="P33" i="130"/>
  <c r="O33" i="130"/>
  <c r="N33" i="130"/>
  <c r="P32" i="130"/>
  <c r="O32" i="130"/>
  <c r="N32" i="130"/>
  <c r="P31" i="130"/>
  <c r="O31" i="130"/>
  <c r="N31" i="130"/>
  <c r="P30" i="130"/>
  <c r="O30" i="130"/>
  <c r="N30" i="130"/>
  <c r="P29" i="130"/>
  <c r="O29" i="130"/>
  <c r="N29" i="130"/>
  <c r="P28" i="130"/>
  <c r="O28" i="130"/>
  <c r="N28" i="130"/>
  <c r="P27" i="130"/>
  <c r="O27" i="130"/>
  <c r="N27" i="130"/>
  <c r="P26" i="130"/>
  <c r="O26" i="130"/>
  <c r="N26" i="130"/>
  <c r="P25" i="130"/>
  <c r="O25" i="130"/>
  <c r="N25" i="130"/>
  <c r="P24" i="130"/>
  <c r="O24" i="130"/>
  <c r="N24" i="130"/>
  <c r="P23" i="130"/>
  <c r="O23" i="130"/>
  <c r="N23" i="130"/>
  <c r="D18" i="130"/>
  <c r="O17" i="130"/>
  <c r="O16" i="130"/>
  <c r="O15" i="130"/>
  <c r="O14" i="130"/>
  <c r="O13" i="130"/>
  <c r="O12" i="130"/>
  <c r="O11" i="130"/>
  <c r="O10" i="130"/>
  <c r="N10" i="130"/>
  <c r="M7" i="130"/>
  <c r="J7" i="130"/>
  <c r="K7" i="130" s="1"/>
  <c r="L7" i="130" s="1"/>
  <c r="N7" i="130" s="1"/>
  <c r="I7" i="130"/>
  <c r="H7" i="130"/>
  <c r="K6" i="130"/>
  <c r="J6" i="130"/>
  <c r="K5" i="130"/>
  <c r="J5" i="130"/>
  <c r="N59" i="129"/>
  <c r="N57" i="129"/>
  <c r="E40" i="129"/>
  <c r="D40" i="129"/>
  <c r="C40" i="129"/>
  <c r="N39" i="129"/>
  <c r="B39" i="129"/>
  <c r="P39" i="129" s="1"/>
  <c r="N38" i="129"/>
  <c r="B38" i="129"/>
  <c r="P38" i="129" s="1"/>
  <c r="N37" i="129"/>
  <c r="B37" i="129"/>
  <c r="B40" i="129" s="1"/>
  <c r="P34" i="129"/>
  <c r="O34" i="129"/>
  <c r="N34" i="129"/>
  <c r="P33" i="129"/>
  <c r="O33" i="129"/>
  <c r="N33" i="129"/>
  <c r="P32" i="129"/>
  <c r="O32" i="129"/>
  <c r="N32" i="129"/>
  <c r="P31" i="129"/>
  <c r="O31" i="129"/>
  <c r="N31" i="129"/>
  <c r="P30" i="129"/>
  <c r="O30" i="129"/>
  <c r="N30" i="129"/>
  <c r="P29" i="129"/>
  <c r="O29" i="129"/>
  <c r="N29" i="129"/>
  <c r="P28" i="129"/>
  <c r="O28" i="129"/>
  <c r="N28" i="129"/>
  <c r="P27" i="129"/>
  <c r="O27" i="129"/>
  <c r="N27" i="129"/>
  <c r="P26" i="129"/>
  <c r="O26" i="129"/>
  <c r="N26" i="129"/>
  <c r="P25" i="129"/>
  <c r="O25" i="129"/>
  <c r="N25" i="129"/>
  <c r="P24" i="129"/>
  <c r="O24" i="129"/>
  <c r="N24" i="129"/>
  <c r="P23" i="129"/>
  <c r="O23" i="129"/>
  <c r="N23" i="129"/>
  <c r="D18" i="129"/>
  <c r="O17" i="129"/>
  <c r="O16" i="129"/>
  <c r="O15" i="129"/>
  <c r="O14" i="129"/>
  <c r="O13" i="129"/>
  <c r="O12" i="129"/>
  <c r="O11" i="129"/>
  <c r="O10" i="129"/>
  <c r="N10" i="129"/>
  <c r="M7" i="129"/>
  <c r="J7" i="129"/>
  <c r="K7" i="129" s="1"/>
  <c r="L7" i="129" s="1"/>
  <c r="N7" i="129" s="1"/>
  <c r="I7" i="129"/>
  <c r="H7" i="129"/>
  <c r="K6" i="129"/>
  <c r="J6" i="129"/>
  <c r="K5" i="129"/>
  <c r="J5" i="129"/>
  <c r="N59" i="128"/>
  <c r="N57" i="128"/>
  <c r="E40" i="128"/>
  <c r="D40" i="128"/>
  <c r="C40" i="128"/>
  <c r="N39" i="128"/>
  <c r="B39" i="128"/>
  <c r="P39" i="128" s="1"/>
  <c r="N38" i="128"/>
  <c r="B38" i="128"/>
  <c r="P38" i="128" s="1"/>
  <c r="N37" i="128"/>
  <c r="B37" i="128"/>
  <c r="B40" i="128" s="1"/>
  <c r="P34" i="128"/>
  <c r="O34" i="128"/>
  <c r="N34" i="128"/>
  <c r="P33" i="128"/>
  <c r="O33" i="128"/>
  <c r="N33" i="128"/>
  <c r="P32" i="128"/>
  <c r="O32" i="128"/>
  <c r="N32" i="128"/>
  <c r="P31" i="128"/>
  <c r="O31" i="128"/>
  <c r="N31" i="128"/>
  <c r="P30" i="128"/>
  <c r="O30" i="128"/>
  <c r="N30" i="128"/>
  <c r="P29" i="128"/>
  <c r="O29" i="128"/>
  <c r="N29" i="128"/>
  <c r="P28" i="128"/>
  <c r="O28" i="128"/>
  <c r="N28" i="128"/>
  <c r="P27" i="128"/>
  <c r="O27" i="128"/>
  <c r="N27" i="128"/>
  <c r="P26" i="128"/>
  <c r="O26" i="128"/>
  <c r="N26" i="128"/>
  <c r="P25" i="128"/>
  <c r="O25" i="128"/>
  <c r="N25" i="128"/>
  <c r="P24" i="128"/>
  <c r="O24" i="128"/>
  <c r="N24" i="128"/>
  <c r="P23" i="128"/>
  <c r="O23" i="128"/>
  <c r="N23" i="128"/>
  <c r="D18" i="128"/>
  <c r="O17" i="128"/>
  <c r="O16" i="128"/>
  <c r="O15" i="128"/>
  <c r="O14" i="128"/>
  <c r="O13" i="128"/>
  <c r="O12" i="128"/>
  <c r="O11" i="128"/>
  <c r="O10" i="128"/>
  <c r="N10" i="128"/>
  <c r="M7" i="128"/>
  <c r="J7" i="128"/>
  <c r="K7" i="128" s="1"/>
  <c r="L7" i="128" s="1"/>
  <c r="N7" i="128" s="1"/>
  <c r="I7" i="128"/>
  <c r="H7" i="128"/>
  <c r="K6" i="128"/>
  <c r="J6" i="128"/>
  <c r="K5" i="128"/>
  <c r="J5" i="128"/>
  <c r="N59" i="127"/>
  <c r="N57" i="127"/>
  <c r="E40" i="127"/>
  <c r="D40" i="127"/>
  <c r="C40" i="127"/>
  <c r="N39" i="127"/>
  <c r="B39" i="127"/>
  <c r="P39" i="127" s="1"/>
  <c r="N38" i="127"/>
  <c r="B38" i="127"/>
  <c r="P38" i="127" s="1"/>
  <c r="N37" i="127"/>
  <c r="B37" i="127"/>
  <c r="B40" i="127" s="1"/>
  <c r="P34" i="127"/>
  <c r="O34" i="127"/>
  <c r="N34" i="127"/>
  <c r="P33" i="127"/>
  <c r="O33" i="127"/>
  <c r="N33" i="127"/>
  <c r="P32" i="127"/>
  <c r="O32" i="127"/>
  <c r="N32" i="127"/>
  <c r="P31" i="127"/>
  <c r="O31" i="127"/>
  <c r="N31" i="127"/>
  <c r="P30" i="127"/>
  <c r="O30" i="127"/>
  <c r="N30" i="127"/>
  <c r="P29" i="127"/>
  <c r="O29" i="127"/>
  <c r="N29" i="127"/>
  <c r="P28" i="127"/>
  <c r="O28" i="127"/>
  <c r="N28" i="127"/>
  <c r="P27" i="127"/>
  <c r="O27" i="127"/>
  <c r="N27" i="127"/>
  <c r="P26" i="127"/>
  <c r="O26" i="127"/>
  <c r="N26" i="127"/>
  <c r="P25" i="127"/>
  <c r="O25" i="127"/>
  <c r="N25" i="127"/>
  <c r="P24" i="127"/>
  <c r="O24" i="127"/>
  <c r="N24" i="127"/>
  <c r="P23" i="127"/>
  <c r="O23" i="127"/>
  <c r="N23" i="127"/>
  <c r="D18" i="127"/>
  <c r="O17" i="127"/>
  <c r="O16" i="127"/>
  <c r="O15" i="127"/>
  <c r="O14" i="127"/>
  <c r="O13" i="127"/>
  <c r="O12" i="127"/>
  <c r="O11" i="127"/>
  <c r="O10" i="127"/>
  <c r="N10" i="127"/>
  <c r="M7" i="127"/>
  <c r="J7" i="127"/>
  <c r="K7" i="127" s="1"/>
  <c r="L7" i="127" s="1"/>
  <c r="N7" i="127" s="1"/>
  <c r="I7" i="127"/>
  <c r="H7" i="127"/>
  <c r="K6" i="127"/>
  <c r="J6" i="127"/>
  <c r="K5" i="127"/>
  <c r="J5" i="127"/>
  <c r="N59" i="126"/>
  <c r="N57" i="126"/>
  <c r="E40" i="126"/>
  <c r="D40" i="126"/>
  <c r="C40" i="126"/>
  <c r="N39" i="126"/>
  <c r="B39" i="126"/>
  <c r="P39" i="126" s="1"/>
  <c r="N38" i="126"/>
  <c r="B38" i="126"/>
  <c r="P38" i="126" s="1"/>
  <c r="N37" i="126"/>
  <c r="B37" i="126"/>
  <c r="B40" i="126" s="1"/>
  <c r="P34" i="126"/>
  <c r="O34" i="126"/>
  <c r="N34" i="126"/>
  <c r="P33" i="126"/>
  <c r="O33" i="126"/>
  <c r="N33" i="126"/>
  <c r="P32" i="126"/>
  <c r="O32" i="126"/>
  <c r="N32" i="126"/>
  <c r="P31" i="126"/>
  <c r="O31" i="126"/>
  <c r="N31" i="126"/>
  <c r="P30" i="126"/>
  <c r="O30" i="126"/>
  <c r="N30" i="126"/>
  <c r="P29" i="126"/>
  <c r="O29" i="126"/>
  <c r="N29" i="126"/>
  <c r="P28" i="126"/>
  <c r="O28" i="126"/>
  <c r="N28" i="126"/>
  <c r="P27" i="126"/>
  <c r="O27" i="126"/>
  <c r="N27" i="126"/>
  <c r="P26" i="126"/>
  <c r="O26" i="126"/>
  <c r="N26" i="126"/>
  <c r="P25" i="126"/>
  <c r="O25" i="126"/>
  <c r="N25" i="126"/>
  <c r="P24" i="126"/>
  <c r="O24" i="126"/>
  <c r="N24" i="126"/>
  <c r="P23" i="126"/>
  <c r="O23" i="126"/>
  <c r="N23" i="126"/>
  <c r="D18" i="126"/>
  <c r="O17" i="126"/>
  <c r="O16" i="126"/>
  <c r="O15" i="126"/>
  <c r="O14" i="126"/>
  <c r="O13" i="126"/>
  <c r="O12" i="126"/>
  <c r="O11" i="126"/>
  <c r="O10" i="126"/>
  <c r="N10" i="126"/>
  <c r="M7" i="126"/>
  <c r="J7" i="126"/>
  <c r="K7" i="126" s="1"/>
  <c r="L7" i="126" s="1"/>
  <c r="N7" i="126" s="1"/>
  <c r="I7" i="126"/>
  <c r="H7" i="126"/>
  <c r="K6" i="126"/>
  <c r="J6" i="126"/>
  <c r="K5" i="126"/>
  <c r="J5" i="126"/>
  <c r="N59" i="125"/>
  <c r="N57" i="125"/>
  <c r="E40" i="125"/>
  <c r="D40" i="125"/>
  <c r="C40" i="125"/>
  <c r="N39" i="125"/>
  <c r="B39" i="125"/>
  <c r="P39" i="125" s="1"/>
  <c r="N38" i="125"/>
  <c r="B38" i="125"/>
  <c r="B40" i="125" s="1"/>
  <c r="N37" i="125"/>
  <c r="B37" i="125"/>
  <c r="P37" i="125" s="1"/>
  <c r="P34" i="125"/>
  <c r="O34" i="125"/>
  <c r="N34" i="125"/>
  <c r="P33" i="125"/>
  <c r="O33" i="125"/>
  <c r="N33" i="125"/>
  <c r="P32" i="125"/>
  <c r="O32" i="125"/>
  <c r="N32" i="125"/>
  <c r="P31" i="125"/>
  <c r="O31" i="125"/>
  <c r="N31" i="125"/>
  <c r="P30" i="125"/>
  <c r="O30" i="125"/>
  <c r="N30" i="125"/>
  <c r="P29" i="125"/>
  <c r="O29" i="125"/>
  <c r="N29" i="125"/>
  <c r="P28" i="125"/>
  <c r="O28" i="125"/>
  <c r="N28" i="125"/>
  <c r="P27" i="125"/>
  <c r="O27" i="125"/>
  <c r="N27" i="125"/>
  <c r="P26" i="125"/>
  <c r="O26" i="125"/>
  <c r="N26" i="125"/>
  <c r="P25" i="125"/>
  <c r="O25" i="125"/>
  <c r="N25" i="125"/>
  <c r="P24" i="125"/>
  <c r="O24" i="125"/>
  <c r="N24" i="125"/>
  <c r="P23" i="125"/>
  <c r="O23" i="125"/>
  <c r="N23" i="125"/>
  <c r="D18" i="125"/>
  <c r="O17" i="125"/>
  <c r="O16" i="125"/>
  <c r="O15" i="125"/>
  <c r="O14" i="125"/>
  <c r="O13" i="125"/>
  <c r="O12" i="125"/>
  <c r="O11" i="125"/>
  <c r="O10" i="125"/>
  <c r="N10" i="125"/>
  <c r="M7" i="125"/>
  <c r="J7" i="125"/>
  <c r="K7" i="125" s="1"/>
  <c r="L7" i="125" s="1"/>
  <c r="N7" i="125" s="1"/>
  <c r="I7" i="125"/>
  <c r="H7" i="125"/>
  <c r="K6" i="125"/>
  <c r="J6" i="125"/>
  <c r="K5" i="125"/>
  <c r="J5" i="125"/>
  <c r="N59" i="124"/>
  <c r="N57" i="124"/>
  <c r="E40" i="124"/>
  <c r="D40" i="124"/>
  <c r="C40" i="124"/>
  <c r="N39" i="124"/>
  <c r="B39" i="124"/>
  <c r="P39" i="124" s="1"/>
  <c r="N38" i="124"/>
  <c r="B38" i="124"/>
  <c r="P38" i="124" s="1"/>
  <c r="N37" i="124"/>
  <c r="B37" i="124"/>
  <c r="B40" i="124" s="1"/>
  <c r="P34" i="124"/>
  <c r="O34" i="124"/>
  <c r="N34" i="124"/>
  <c r="P33" i="124"/>
  <c r="O33" i="124"/>
  <c r="N33" i="124"/>
  <c r="P32" i="124"/>
  <c r="O32" i="124"/>
  <c r="N32" i="124"/>
  <c r="P31" i="124"/>
  <c r="O31" i="124"/>
  <c r="N31" i="124"/>
  <c r="P30" i="124"/>
  <c r="O30" i="124"/>
  <c r="N30" i="124"/>
  <c r="P29" i="124"/>
  <c r="O29" i="124"/>
  <c r="N29" i="124"/>
  <c r="P28" i="124"/>
  <c r="O28" i="124"/>
  <c r="N28" i="124"/>
  <c r="P27" i="124"/>
  <c r="O27" i="124"/>
  <c r="N27" i="124"/>
  <c r="P26" i="124"/>
  <c r="O26" i="124"/>
  <c r="N26" i="124"/>
  <c r="P25" i="124"/>
  <c r="O25" i="124"/>
  <c r="N25" i="124"/>
  <c r="P24" i="124"/>
  <c r="O24" i="124"/>
  <c r="N24" i="124"/>
  <c r="P23" i="124"/>
  <c r="O23" i="124"/>
  <c r="N23" i="124"/>
  <c r="D18" i="124"/>
  <c r="O17" i="124"/>
  <c r="O16" i="124"/>
  <c r="O15" i="124"/>
  <c r="O14" i="124"/>
  <c r="O13" i="124"/>
  <c r="O12" i="124"/>
  <c r="O11" i="124"/>
  <c r="O10" i="124"/>
  <c r="N10" i="124"/>
  <c r="M7" i="124"/>
  <c r="J7" i="124"/>
  <c r="K7" i="124" s="1"/>
  <c r="L7" i="124" s="1"/>
  <c r="N7" i="124" s="1"/>
  <c r="I7" i="124"/>
  <c r="H7" i="124"/>
  <c r="K6" i="124"/>
  <c r="J6" i="124"/>
  <c r="K5" i="124"/>
  <c r="J5" i="124"/>
  <c r="N59" i="123"/>
  <c r="N57" i="123"/>
  <c r="E40" i="123"/>
  <c r="D40" i="123"/>
  <c r="C40" i="123"/>
  <c r="N39" i="123"/>
  <c r="B39" i="123"/>
  <c r="P39" i="123" s="1"/>
  <c r="N38" i="123"/>
  <c r="B38" i="123"/>
  <c r="P38" i="123" s="1"/>
  <c r="N37" i="123"/>
  <c r="B37" i="123"/>
  <c r="B40" i="123" s="1"/>
  <c r="P34" i="123"/>
  <c r="O34" i="123"/>
  <c r="N34" i="123"/>
  <c r="P33" i="123"/>
  <c r="O33" i="123"/>
  <c r="N33" i="123"/>
  <c r="P32" i="123"/>
  <c r="O32" i="123"/>
  <c r="N32" i="123"/>
  <c r="P31" i="123"/>
  <c r="O31" i="123"/>
  <c r="N31" i="123"/>
  <c r="P30" i="123"/>
  <c r="O30" i="123"/>
  <c r="N30" i="123"/>
  <c r="P29" i="123"/>
  <c r="O29" i="123"/>
  <c r="N29" i="123"/>
  <c r="P28" i="123"/>
  <c r="O28" i="123"/>
  <c r="N28" i="123"/>
  <c r="P27" i="123"/>
  <c r="O27" i="123"/>
  <c r="N27" i="123"/>
  <c r="P26" i="123"/>
  <c r="O26" i="123"/>
  <c r="N26" i="123"/>
  <c r="P25" i="123"/>
  <c r="O25" i="123"/>
  <c r="N25" i="123"/>
  <c r="P24" i="123"/>
  <c r="O24" i="123"/>
  <c r="N24" i="123"/>
  <c r="P23" i="123"/>
  <c r="O23" i="123"/>
  <c r="N23" i="123"/>
  <c r="D18" i="123"/>
  <c r="O17" i="123"/>
  <c r="O16" i="123"/>
  <c r="O15" i="123"/>
  <c r="O14" i="123"/>
  <c r="O13" i="123"/>
  <c r="O12" i="123"/>
  <c r="O11" i="123"/>
  <c r="O10" i="123"/>
  <c r="N10" i="123"/>
  <c r="M7" i="123"/>
  <c r="J7" i="123"/>
  <c r="K7" i="123" s="1"/>
  <c r="L7" i="123" s="1"/>
  <c r="N7" i="123" s="1"/>
  <c r="I7" i="123"/>
  <c r="H7" i="123"/>
  <c r="K6" i="123"/>
  <c r="J6" i="123"/>
  <c r="K5" i="123"/>
  <c r="J5" i="123"/>
  <c r="N59" i="122"/>
  <c r="N57" i="122"/>
  <c r="E40" i="122"/>
  <c r="D40" i="122"/>
  <c r="C40" i="122"/>
  <c r="N39" i="122"/>
  <c r="B39" i="122"/>
  <c r="P39" i="122" s="1"/>
  <c r="N38" i="122"/>
  <c r="B38" i="122"/>
  <c r="P38" i="122" s="1"/>
  <c r="N37" i="122"/>
  <c r="B37" i="122"/>
  <c r="B40" i="122" s="1"/>
  <c r="P34" i="122"/>
  <c r="O34" i="122"/>
  <c r="N34" i="122"/>
  <c r="P33" i="122"/>
  <c r="O33" i="122"/>
  <c r="N33" i="122"/>
  <c r="P32" i="122"/>
  <c r="O32" i="122"/>
  <c r="N32" i="122"/>
  <c r="P31" i="122"/>
  <c r="O31" i="122"/>
  <c r="N31" i="122"/>
  <c r="P30" i="122"/>
  <c r="O30" i="122"/>
  <c r="N30" i="122"/>
  <c r="P29" i="122"/>
  <c r="O29" i="122"/>
  <c r="N29" i="122"/>
  <c r="P28" i="122"/>
  <c r="O28" i="122"/>
  <c r="N28" i="122"/>
  <c r="P27" i="122"/>
  <c r="O27" i="122"/>
  <c r="N27" i="122"/>
  <c r="P26" i="122"/>
  <c r="O26" i="122"/>
  <c r="N26" i="122"/>
  <c r="P25" i="122"/>
  <c r="O25" i="122"/>
  <c r="N25" i="122"/>
  <c r="P24" i="122"/>
  <c r="O24" i="122"/>
  <c r="N24" i="122"/>
  <c r="P23" i="122"/>
  <c r="O23" i="122"/>
  <c r="N23" i="122"/>
  <c r="D18" i="122"/>
  <c r="O17" i="122"/>
  <c r="O16" i="122"/>
  <c r="O15" i="122"/>
  <c r="O14" i="122"/>
  <c r="O13" i="122"/>
  <c r="O12" i="122"/>
  <c r="O11" i="122"/>
  <c r="O10" i="122"/>
  <c r="N10" i="122"/>
  <c r="M7" i="122"/>
  <c r="J7" i="122"/>
  <c r="K7" i="122" s="1"/>
  <c r="L7" i="122" s="1"/>
  <c r="N7" i="122" s="1"/>
  <c r="I7" i="122"/>
  <c r="H7" i="122"/>
  <c r="K6" i="122"/>
  <c r="J6" i="122"/>
  <c r="K5" i="122"/>
  <c r="J5" i="122"/>
  <c r="N59" i="121"/>
  <c r="N57" i="121"/>
  <c r="E40" i="121"/>
  <c r="D40" i="121"/>
  <c r="C40" i="121"/>
  <c r="N39" i="121"/>
  <c r="B39" i="121"/>
  <c r="P39" i="121" s="1"/>
  <c r="N38" i="121"/>
  <c r="B38" i="121"/>
  <c r="P38" i="121" s="1"/>
  <c r="N37" i="121"/>
  <c r="B37" i="121"/>
  <c r="B40" i="121" s="1"/>
  <c r="P34" i="121"/>
  <c r="O34" i="121"/>
  <c r="N34" i="121"/>
  <c r="P33" i="121"/>
  <c r="O33" i="121"/>
  <c r="N33" i="121"/>
  <c r="P32" i="121"/>
  <c r="O32" i="121"/>
  <c r="N32" i="121"/>
  <c r="P31" i="121"/>
  <c r="O31" i="121"/>
  <c r="N31" i="121"/>
  <c r="P30" i="121"/>
  <c r="O30" i="121"/>
  <c r="N30" i="121"/>
  <c r="P29" i="121"/>
  <c r="O29" i="121"/>
  <c r="N29" i="121"/>
  <c r="P28" i="121"/>
  <c r="O28" i="121"/>
  <c r="N28" i="121"/>
  <c r="P27" i="121"/>
  <c r="O27" i="121"/>
  <c r="N27" i="121"/>
  <c r="P26" i="121"/>
  <c r="O26" i="121"/>
  <c r="N26" i="121"/>
  <c r="P25" i="121"/>
  <c r="O25" i="121"/>
  <c r="N25" i="121"/>
  <c r="P24" i="121"/>
  <c r="O24" i="121"/>
  <c r="N24" i="121"/>
  <c r="P23" i="121"/>
  <c r="O23" i="121"/>
  <c r="N23" i="121"/>
  <c r="D18" i="121"/>
  <c r="O17" i="121"/>
  <c r="O16" i="121"/>
  <c r="O15" i="121"/>
  <c r="O14" i="121"/>
  <c r="O13" i="121"/>
  <c r="O12" i="121"/>
  <c r="O11" i="121"/>
  <c r="O10" i="121"/>
  <c r="N10" i="121"/>
  <c r="M7" i="121"/>
  <c r="J7" i="121"/>
  <c r="K7" i="121" s="1"/>
  <c r="L7" i="121" s="1"/>
  <c r="N7" i="121" s="1"/>
  <c r="I7" i="121"/>
  <c r="H7" i="121"/>
  <c r="K6" i="121"/>
  <c r="J6" i="121"/>
  <c r="K5" i="121"/>
  <c r="J5" i="121"/>
  <c r="N59" i="120"/>
  <c r="N57" i="120"/>
  <c r="E40" i="120"/>
  <c r="D40" i="120"/>
  <c r="C40" i="120"/>
  <c r="N39" i="120"/>
  <c r="B39" i="120"/>
  <c r="P39" i="120" s="1"/>
  <c r="N38" i="120"/>
  <c r="B38" i="120"/>
  <c r="P38" i="120" s="1"/>
  <c r="N37" i="120"/>
  <c r="B37" i="120"/>
  <c r="B40" i="120" s="1"/>
  <c r="P34" i="120"/>
  <c r="O34" i="120"/>
  <c r="N34" i="120"/>
  <c r="P33" i="120"/>
  <c r="O33" i="120"/>
  <c r="N33" i="120"/>
  <c r="P32" i="120"/>
  <c r="O32" i="120"/>
  <c r="N32" i="120"/>
  <c r="P31" i="120"/>
  <c r="O31" i="120"/>
  <c r="N31" i="120"/>
  <c r="P30" i="120"/>
  <c r="O30" i="120"/>
  <c r="N30" i="120"/>
  <c r="P29" i="120"/>
  <c r="O29" i="120"/>
  <c r="N29" i="120"/>
  <c r="P28" i="120"/>
  <c r="O28" i="120"/>
  <c r="N28" i="120"/>
  <c r="P27" i="120"/>
  <c r="O27" i="120"/>
  <c r="N27" i="120"/>
  <c r="P26" i="120"/>
  <c r="O26" i="120"/>
  <c r="N26" i="120"/>
  <c r="P25" i="120"/>
  <c r="O25" i="120"/>
  <c r="N25" i="120"/>
  <c r="P24" i="120"/>
  <c r="O24" i="120"/>
  <c r="N24" i="120"/>
  <c r="P23" i="120"/>
  <c r="O23" i="120"/>
  <c r="N23" i="120"/>
  <c r="D18" i="120"/>
  <c r="O17" i="120"/>
  <c r="O16" i="120"/>
  <c r="O15" i="120"/>
  <c r="O14" i="120"/>
  <c r="O13" i="120"/>
  <c r="O12" i="120"/>
  <c r="O11" i="120"/>
  <c r="O10" i="120"/>
  <c r="N10" i="120"/>
  <c r="M7" i="120"/>
  <c r="J7" i="120"/>
  <c r="K7" i="120" s="1"/>
  <c r="L7" i="120" s="1"/>
  <c r="N7" i="120" s="1"/>
  <c r="I7" i="120"/>
  <c r="H7" i="120"/>
  <c r="K6" i="120"/>
  <c r="J6" i="120"/>
  <c r="K5" i="120"/>
  <c r="J5" i="120"/>
  <c r="N59" i="119"/>
  <c r="N57" i="119"/>
  <c r="E40" i="119"/>
  <c r="D40" i="119"/>
  <c r="C40" i="119"/>
  <c r="N39" i="119"/>
  <c r="B39" i="119"/>
  <c r="P39" i="119" s="1"/>
  <c r="N38" i="119"/>
  <c r="B38" i="119"/>
  <c r="P38" i="119" s="1"/>
  <c r="N37" i="119"/>
  <c r="B37" i="119"/>
  <c r="B40" i="119" s="1"/>
  <c r="P34" i="119"/>
  <c r="O34" i="119"/>
  <c r="N34" i="119"/>
  <c r="P33" i="119"/>
  <c r="O33" i="119"/>
  <c r="N33" i="119"/>
  <c r="P32" i="119"/>
  <c r="O32" i="119"/>
  <c r="N32" i="119"/>
  <c r="P31" i="119"/>
  <c r="O31" i="119"/>
  <c r="N31" i="119"/>
  <c r="P30" i="119"/>
  <c r="O30" i="119"/>
  <c r="N30" i="119"/>
  <c r="P29" i="119"/>
  <c r="O29" i="119"/>
  <c r="N29" i="119"/>
  <c r="P28" i="119"/>
  <c r="O28" i="119"/>
  <c r="N28" i="119"/>
  <c r="P27" i="119"/>
  <c r="O27" i="119"/>
  <c r="N27" i="119"/>
  <c r="P26" i="119"/>
  <c r="O26" i="119"/>
  <c r="N26" i="119"/>
  <c r="P25" i="119"/>
  <c r="O25" i="119"/>
  <c r="N25" i="119"/>
  <c r="P24" i="119"/>
  <c r="O24" i="119"/>
  <c r="N24" i="119"/>
  <c r="P23" i="119"/>
  <c r="O23" i="119"/>
  <c r="N23" i="119"/>
  <c r="D18" i="119"/>
  <c r="O17" i="119"/>
  <c r="O16" i="119"/>
  <c r="O15" i="119"/>
  <c r="O14" i="119"/>
  <c r="O13" i="119"/>
  <c r="O12" i="119"/>
  <c r="O11" i="119"/>
  <c r="O10" i="119"/>
  <c r="N10" i="119"/>
  <c r="M7" i="119"/>
  <c r="J7" i="119"/>
  <c r="K7" i="119" s="1"/>
  <c r="L7" i="119" s="1"/>
  <c r="N7" i="119" s="1"/>
  <c r="I7" i="119"/>
  <c r="H7" i="119"/>
  <c r="K6" i="119"/>
  <c r="J6" i="119"/>
  <c r="K5" i="119"/>
  <c r="J5" i="119"/>
  <c r="N59" i="118"/>
  <c r="N57" i="118"/>
  <c r="E40" i="118"/>
  <c r="D40" i="118"/>
  <c r="C40" i="118"/>
  <c r="N39" i="118"/>
  <c r="B39" i="118"/>
  <c r="P39" i="118" s="1"/>
  <c r="N38" i="118"/>
  <c r="B38" i="118"/>
  <c r="P38" i="118" s="1"/>
  <c r="N37" i="118"/>
  <c r="B37" i="118"/>
  <c r="B40" i="118" s="1"/>
  <c r="P34" i="118"/>
  <c r="O34" i="118"/>
  <c r="N34" i="118"/>
  <c r="P33" i="118"/>
  <c r="O33" i="118"/>
  <c r="N33" i="118"/>
  <c r="P32" i="118"/>
  <c r="O32" i="118"/>
  <c r="N32" i="118"/>
  <c r="P31" i="118"/>
  <c r="O31" i="118"/>
  <c r="N31" i="118"/>
  <c r="P30" i="118"/>
  <c r="O30" i="118"/>
  <c r="N30" i="118"/>
  <c r="P29" i="118"/>
  <c r="O29" i="118"/>
  <c r="N29" i="118"/>
  <c r="P28" i="118"/>
  <c r="O28" i="118"/>
  <c r="N28" i="118"/>
  <c r="P27" i="118"/>
  <c r="O27" i="118"/>
  <c r="N27" i="118"/>
  <c r="P26" i="118"/>
  <c r="O26" i="118"/>
  <c r="N26" i="118"/>
  <c r="P25" i="118"/>
  <c r="O25" i="118"/>
  <c r="N25" i="118"/>
  <c r="P24" i="118"/>
  <c r="O24" i="118"/>
  <c r="N24" i="118"/>
  <c r="P23" i="118"/>
  <c r="O23" i="118"/>
  <c r="N23" i="118"/>
  <c r="D18" i="118"/>
  <c r="O17" i="118"/>
  <c r="O16" i="118"/>
  <c r="O15" i="118"/>
  <c r="O14" i="118"/>
  <c r="O13" i="118"/>
  <c r="O12" i="118"/>
  <c r="O11" i="118"/>
  <c r="O10" i="118"/>
  <c r="N10" i="118"/>
  <c r="M7" i="118"/>
  <c r="J7" i="118"/>
  <c r="K7" i="118" s="1"/>
  <c r="L7" i="118" s="1"/>
  <c r="N7" i="118" s="1"/>
  <c r="I7" i="118"/>
  <c r="H7" i="118"/>
  <c r="K6" i="118"/>
  <c r="J6" i="118"/>
  <c r="K5" i="118"/>
  <c r="J5" i="118"/>
  <c r="N59" i="117"/>
  <c r="N57" i="117"/>
  <c r="E40" i="117"/>
  <c r="D40" i="117"/>
  <c r="C40" i="117"/>
  <c r="N39" i="117"/>
  <c r="B39" i="117"/>
  <c r="P39" i="117" s="1"/>
  <c r="N38" i="117"/>
  <c r="B38" i="117"/>
  <c r="P38" i="117" s="1"/>
  <c r="N37" i="117"/>
  <c r="B37" i="117"/>
  <c r="B40" i="117" s="1"/>
  <c r="P34" i="117"/>
  <c r="O34" i="117"/>
  <c r="N34" i="117"/>
  <c r="P33" i="117"/>
  <c r="O33" i="117"/>
  <c r="N33" i="117"/>
  <c r="P32" i="117"/>
  <c r="O32" i="117"/>
  <c r="N32" i="117"/>
  <c r="P31" i="117"/>
  <c r="O31" i="117"/>
  <c r="N31" i="117"/>
  <c r="P30" i="117"/>
  <c r="O30" i="117"/>
  <c r="N30" i="117"/>
  <c r="P29" i="117"/>
  <c r="O29" i="117"/>
  <c r="N29" i="117"/>
  <c r="P28" i="117"/>
  <c r="O28" i="117"/>
  <c r="N28" i="117"/>
  <c r="P27" i="117"/>
  <c r="O27" i="117"/>
  <c r="N27" i="117"/>
  <c r="P26" i="117"/>
  <c r="O26" i="117"/>
  <c r="N26" i="117"/>
  <c r="P25" i="117"/>
  <c r="O25" i="117"/>
  <c r="N25" i="117"/>
  <c r="P24" i="117"/>
  <c r="O24" i="117"/>
  <c r="N24" i="117"/>
  <c r="P23" i="117"/>
  <c r="O23" i="117"/>
  <c r="N23" i="117"/>
  <c r="D18" i="117"/>
  <c r="O17" i="117"/>
  <c r="O16" i="117"/>
  <c r="O15" i="117"/>
  <c r="O14" i="117"/>
  <c r="O13" i="117"/>
  <c r="O12" i="117"/>
  <c r="O11" i="117"/>
  <c r="O10" i="117"/>
  <c r="N10" i="117"/>
  <c r="M7" i="117"/>
  <c r="J7" i="117"/>
  <c r="K7" i="117" s="1"/>
  <c r="L7" i="117" s="1"/>
  <c r="N7" i="117" s="1"/>
  <c r="I7" i="117"/>
  <c r="H7" i="117"/>
  <c r="K6" i="117"/>
  <c r="J6" i="117"/>
  <c r="K5" i="117"/>
  <c r="J5" i="117"/>
  <c r="N59" i="116"/>
  <c r="N57" i="116"/>
  <c r="E40" i="116"/>
  <c r="D40" i="116"/>
  <c r="C40" i="116"/>
  <c r="N39" i="116"/>
  <c r="B39" i="116"/>
  <c r="P39" i="116" s="1"/>
  <c r="N38" i="116"/>
  <c r="B38" i="116"/>
  <c r="P38" i="116" s="1"/>
  <c r="N37" i="116"/>
  <c r="B37" i="116"/>
  <c r="B40" i="116" s="1"/>
  <c r="P34" i="116"/>
  <c r="O34" i="116"/>
  <c r="N34" i="116"/>
  <c r="P33" i="116"/>
  <c r="O33" i="116"/>
  <c r="N33" i="116"/>
  <c r="P32" i="116"/>
  <c r="O32" i="116"/>
  <c r="N32" i="116"/>
  <c r="P31" i="116"/>
  <c r="O31" i="116"/>
  <c r="N31" i="116"/>
  <c r="P30" i="116"/>
  <c r="O30" i="116"/>
  <c r="N30" i="116"/>
  <c r="P29" i="116"/>
  <c r="O29" i="116"/>
  <c r="N29" i="116"/>
  <c r="P28" i="116"/>
  <c r="O28" i="116"/>
  <c r="N28" i="116"/>
  <c r="P27" i="116"/>
  <c r="O27" i="116"/>
  <c r="N27" i="116"/>
  <c r="P26" i="116"/>
  <c r="O26" i="116"/>
  <c r="N26" i="116"/>
  <c r="P25" i="116"/>
  <c r="O25" i="116"/>
  <c r="N25" i="116"/>
  <c r="P24" i="116"/>
  <c r="O24" i="116"/>
  <c r="N24" i="116"/>
  <c r="P23" i="116"/>
  <c r="O23" i="116"/>
  <c r="N23" i="116"/>
  <c r="D18" i="116"/>
  <c r="O17" i="116"/>
  <c r="O16" i="116"/>
  <c r="O15" i="116"/>
  <c r="O14" i="116"/>
  <c r="O13" i="116"/>
  <c r="O12" i="116"/>
  <c r="O11" i="116"/>
  <c r="O10" i="116"/>
  <c r="N10" i="116"/>
  <c r="M7" i="116"/>
  <c r="J7" i="116"/>
  <c r="K7" i="116" s="1"/>
  <c r="L7" i="116" s="1"/>
  <c r="N7" i="116" s="1"/>
  <c r="I7" i="116"/>
  <c r="H7" i="116"/>
  <c r="K6" i="116"/>
  <c r="J6" i="116"/>
  <c r="K5" i="116"/>
  <c r="J5" i="116"/>
  <c r="N59" i="115"/>
  <c r="N57" i="115"/>
  <c r="E40" i="115"/>
  <c r="D40" i="115"/>
  <c r="C40" i="115"/>
  <c r="N39" i="115"/>
  <c r="B39" i="115"/>
  <c r="P39" i="115" s="1"/>
  <c r="N38" i="115"/>
  <c r="B38" i="115"/>
  <c r="P38" i="115" s="1"/>
  <c r="N37" i="115"/>
  <c r="B37" i="115"/>
  <c r="B40" i="115" s="1"/>
  <c r="P34" i="115"/>
  <c r="O34" i="115"/>
  <c r="N34" i="115"/>
  <c r="P33" i="115"/>
  <c r="O33" i="115"/>
  <c r="N33" i="115"/>
  <c r="P32" i="115"/>
  <c r="O32" i="115"/>
  <c r="N32" i="115"/>
  <c r="P31" i="115"/>
  <c r="O31" i="115"/>
  <c r="N31" i="115"/>
  <c r="P30" i="115"/>
  <c r="O30" i="115"/>
  <c r="N30" i="115"/>
  <c r="P29" i="115"/>
  <c r="O29" i="115"/>
  <c r="N29" i="115"/>
  <c r="P28" i="115"/>
  <c r="O28" i="115"/>
  <c r="N28" i="115"/>
  <c r="P27" i="115"/>
  <c r="O27" i="115"/>
  <c r="N27" i="115"/>
  <c r="P26" i="115"/>
  <c r="O26" i="115"/>
  <c r="N26" i="115"/>
  <c r="P25" i="115"/>
  <c r="O25" i="115"/>
  <c r="N25" i="115"/>
  <c r="P24" i="115"/>
  <c r="O24" i="115"/>
  <c r="N24" i="115"/>
  <c r="P23" i="115"/>
  <c r="O23" i="115"/>
  <c r="N23" i="115"/>
  <c r="D18" i="115"/>
  <c r="O17" i="115"/>
  <c r="O16" i="115"/>
  <c r="O15" i="115"/>
  <c r="O14" i="115"/>
  <c r="O13" i="115"/>
  <c r="O12" i="115"/>
  <c r="O11" i="115"/>
  <c r="O10" i="115"/>
  <c r="N10" i="115"/>
  <c r="M7" i="115"/>
  <c r="J7" i="115"/>
  <c r="K7" i="115" s="1"/>
  <c r="L7" i="115" s="1"/>
  <c r="N7" i="115" s="1"/>
  <c r="I7" i="115"/>
  <c r="H7" i="115"/>
  <c r="K6" i="115"/>
  <c r="J6" i="115"/>
  <c r="K5" i="115"/>
  <c r="J5" i="115"/>
  <c r="N59" i="114"/>
  <c r="N57" i="114"/>
  <c r="E40" i="114"/>
  <c r="D40" i="114"/>
  <c r="C40" i="114"/>
  <c r="N39" i="114"/>
  <c r="B39" i="114"/>
  <c r="P39" i="114" s="1"/>
  <c r="N38" i="114"/>
  <c r="B38" i="114"/>
  <c r="P38" i="114" s="1"/>
  <c r="N37" i="114"/>
  <c r="B37" i="114"/>
  <c r="B40" i="114" s="1"/>
  <c r="P34" i="114"/>
  <c r="O34" i="114"/>
  <c r="N34" i="114"/>
  <c r="P33" i="114"/>
  <c r="O33" i="114"/>
  <c r="N33" i="114"/>
  <c r="P32" i="114"/>
  <c r="O32" i="114"/>
  <c r="N32" i="114"/>
  <c r="P31" i="114"/>
  <c r="O31" i="114"/>
  <c r="N31" i="114"/>
  <c r="P30" i="114"/>
  <c r="O30" i="114"/>
  <c r="N30" i="114"/>
  <c r="P29" i="114"/>
  <c r="O29" i="114"/>
  <c r="N29" i="114"/>
  <c r="P28" i="114"/>
  <c r="O28" i="114"/>
  <c r="N28" i="114"/>
  <c r="P27" i="114"/>
  <c r="O27" i="114"/>
  <c r="N27" i="114"/>
  <c r="P26" i="114"/>
  <c r="O26" i="114"/>
  <c r="N26" i="114"/>
  <c r="P25" i="114"/>
  <c r="O25" i="114"/>
  <c r="N25" i="114"/>
  <c r="P24" i="114"/>
  <c r="O24" i="114"/>
  <c r="N24" i="114"/>
  <c r="P23" i="114"/>
  <c r="O23" i="114"/>
  <c r="N23" i="114"/>
  <c r="D18" i="114"/>
  <c r="O17" i="114"/>
  <c r="O16" i="114"/>
  <c r="O15" i="114"/>
  <c r="O14" i="114"/>
  <c r="O13" i="114"/>
  <c r="O12" i="114"/>
  <c r="O11" i="114"/>
  <c r="O10" i="114"/>
  <c r="N10" i="114"/>
  <c r="M7" i="114"/>
  <c r="J7" i="114"/>
  <c r="K7" i="114" s="1"/>
  <c r="L7" i="114" s="1"/>
  <c r="N7" i="114" s="1"/>
  <c r="I7" i="114"/>
  <c r="H7" i="114"/>
  <c r="K6" i="114"/>
  <c r="J6" i="114"/>
  <c r="K5" i="114"/>
  <c r="J5" i="114"/>
  <c r="N59" i="113"/>
  <c r="N57" i="113"/>
  <c r="E40" i="113"/>
  <c r="D40" i="113"/>
  <c r="C40" i="113"/>
  <c r="N39" i="113"/>
  <c r="B39" i="113"/>
  <c r="P39" i="113" s="1"/>
  <c r="N38" i="113"/>
  <c r="B38" i="113"/>
  <c r="P38" i="113" s="1"/>
  <c r="N37" i="113"/>
  <c r="B37" i="113"/>
  <c r="B40" i="113" s="1"/>
  <c r="P34" i="113"/>
  <c r="O34" i="113"/>
  <c r="N34" i="113"/>
  <c r="P33" i="113"/>
  <c r="O33" i="113"/>
  <c r="N33" i="113"/>
  <c r="P32" i="113"/>
  <c r="O32" i="113"/>
  <c r="N32" i="113"/>
  <c r="P31" i="113"/>
  <c r="O31" i="113"/>
  <c r="N31" i="113"/>
  <c r="P30" i="113"/>
  <c r="O30" i="113"/>
  <c r="N30" i="113"/>
  <c r="P29" i="113"/>
  <c r="O29" i="113"/>
  <c r="N29" i="113"/>
  <c r="P28" i="113"/>
  <c r="O28" i="113"/>
  <c r="N28" i="113"/>
  <c r="P27" i="113"/>
  <c r="O27" i="113"/>
  <c r="N27" i="113"/>
  <c r="P26" i="113"/>
  <c r="O26" i="113"/>
  <c r="N26" i="113"/>
  <c r="P25" i="113"/>
  <c r="O25" i="113"/>
  <c r="N25" i="113"/>
  <c r="P24" i="113"/>
  <c r="O24" i="113"/>
  <c r="N24" i="113"/>
  <c r="P23" i="113"/>
  <c r="O23" i="113"/>
  <c r="N23" i="113"/>
  <c r="D18" i="113"/>
  <c r="O17" i="113"/>
  <c r="O16" i="113"/>
  <c r="O15" i="113"/>
  <c r="O14" i="113"/>
  <c r="O13" i="113"/>
  <c r="O12" i="113"/>
  <c r="O11" i="113"/>
  <c r="O10" i="113"/>
  <c r="N10" i="113"/>
  <c r="M7" i="113"/>
  <c r="J7" i="113"/>
  <c r="K7" i="113" s="1"/>
  <c r="L7" i="113" s="1"/>
  <c r="N7" i="113" s="1"/>
  <c r="I7" i="113"/>
  <c r="H7" i="113"/>
  <c r="K6" i="113"/>
  <c r="J6" i="113"/>
  <c r="K5" i="113"/>
  <c r="J5" i="113"/>
  <c r="N59" i="112"/>
  <c r="N57" i="112"/>
  <c r="E40" i="112"/>
  <c r="D40" i="112"/>
  <c r="C40" i="112"/>
  <c r="N39" i="112"/>
  <c r="B39" i="112"/>
  <c r="P39" i="112" s="1"/>
  <c r="N38" i="112"/>
  <c r="B38" i="112"/>
  <c r="P38" i="112" s="1"/>
  <c r="N37" i="112"/>
  <c r="B37" i="112"/>
  <c r="B40" i="112" s="1"/>
  <c r="P34" i="112"/>
  <c r="O34" i="112"/>
  <c r="N34" i="112"/>
  <c r="P33" i="112"/>
  <c r="O33" i="112"/>
  <c r="N33" i="112"/>
  <c r="P32" i="112"/>
  <c r="O32" i="112"/>
  <c r="N32" i="112"/>
  <c r="P31" i="112"/>
  <c r="O31" i="112"/>
  <c r="N31" i="112"/>
  <c r="P30" i="112"/>
  <c r="O30" i="112"/>
  <c r="N30" i="112"/>
  <c r="P29" i="112"/>
  <c r="O29" i="112"/>
  <c r="N29" i="112"/>
  <c r="P28" i="112"/>
  <c r="O28" i="112"/>
  <c r="N28" i="112"/>
  <c r="P27" i="112"/>
  <c r="O27" i="112"/>
  <c r="N27" i="112"/>
  <c r="P26" i="112"/>
  <c r="O26" i="112"/>
  <c r="N26" i="112"/>
  <c r="P25" i="112"/>
  <c r="O25" i="112"/>
  <c r="N25" i="112"/>
  <c r="P24" i="112"/>
  <c r="O24" i="112"/>
  <c r="N24" i="112"/>
  <c r="P23" i="112"/>
  <c r="O23" i="112"/>
  <c r="N23" i="112"/>
  <c r="D18" i="112"/>
  <c r="O17" i="112"/>
  <c r="O16" i="112"/>
  <c r="O15" i="112"/>
  <c r="O14" i="112"/>
  <c r="O13" i="112"/>
  <c r="O12" i="112"/>
  <c r="O11" i="112"/>
  <c r="O10" i="112"/>
  <c r="N10" i="112"/>
  <c r="M7" i="112"/>
  <c r="J7" i="112"/>
  <c r="K7" i="112" s="1"/>
  <c r="L7" i="112" s="1"/>
  <c r="N7" i="112" s="1"/>
  <c r="I7" i="112"/>
  <c r="H7" i="112"/>
  <c r="K6" i="112"/>
  <c r="J6" i="112"/>
  <c r="K5" i="112"/>
  <c r="J5" i="112"/>
  <c r="N59" i="111"/>
  <c r="N57" i="111"/>
  <c r="E40" i="111"/>
  <c r="D40" i="111"/>
  <c r="C40" i="111"/>
  <c r="N39" i="111"/>
  <c r="B39" i="111"/>
  <c r="P39" i="111" s="1"/>
  <c r="N38" i="111"/>
  <c r="B38" i="111"/>
  <c r="P38" i="111" s="1"/>
  <c r="N37" i="111"/>
  <c r="B37" i="111"/>
  <c r="B40" i="111" s="1"/>
  <c r="P34" i="111"/>
  <c r="O34" i="111"/>
  <c r="N34" i="111"/>
  <c r="P33" i="111"/>
  <c r="O33" i="111"/>
  <c r="N33" i="111"/>
  <c r="P32" i="111"/>
  <c r="O32" i="111"/>
  <c r="N32" i="111"/>
  <c r="P31" i="111"/>
  <c r="O31" i="111"/>
  <c r="N31" i="111"/>
  <c r="P30" i="111"/>
  <c r="O30" i="111"/>
  <c r="N30" i="111"/>
  <c r="P29" i="111"/>
  <c r="O29" i="111"/>
  <c r="N29" i="111"/>
  <c r="P28" i="111"/>
  <c r="O28" i="111"/>
  <c r="N28" i="111"/>
  <c r="P27" i="111"/>
  <c r="O27" i="111"/>
  <c r="N27" i="111"/>
  <c r="P26" i="111"/>
  <c r="O26" i="111"/>
  <c r="N26" i="111"/>
  <c r="P25" i="111"/>
  <c r="O25" i="111"/>
  <c r="N25" i="111"/>
  <c r="P24" i="111"/>
  <c r="O24" i="111"/>
  <c r="N24" i="111"/>
  <c r="P23" i="111"/>
  <c r="O23" i="111"/>
  <c r="N23" i="111"/>
  <c r="D18" i="111"/>
  <c r="O17" i="111"/>
  <c r="O16" i="111"/>
  <c r="O15" i="111"/>
  <c r="O14" i="111"/>
  <c r="O13" i="111"/>
  <c r="O12" i="111"/>
  <c r="O11" i="111"/>
  <c r="O10" i="111"/>
  <c r="N10" i="111"/>
  <c r="M7" i="111"/>
  <c r="J7" i="111"/>
  <c r="K7" i="111" s="1"/>
  <c r="L7" i="111" s="1"/>
  <c r="N7" i="111" s="1"/>
  <c r="I7" i="111"/>
  <c r="H7" i="111"/>
  <c r="K6" i="111"/>
  <c r="J6" i="111"/>
  <c r="K5" i="111"/>
  <c r="J5" i="111"/>
  <c r="N59" i="110"/>
  <c r="N57" i="110"/>
  <c r="E40" i="110"/>
  <c r="D40" i="110"/>
  <c r="C40" i="110"/>
  <c r="N39" i="110"/>
  <c r="B39" i="110"/>
  <c r="P39" i="110" s="1"/>
  <c r="N38" i="110"/>
  <c r="B38" i="110"/>
  <c r="P38" i="110" s="1"/>
  <c r="N37" i="110"/>
  <c r="B37" i="110"/>
  <c r="B40" i="110" s="1"/>
  <c r="P34" i="110"/>
  <c r="O34" i="110"/>
  <c r="N34" i="110"/>
  <c r="P33" i="110"/>
  <c r="O33" i="110"/>
  <c r="N33" i="110"/>
  <c r="P32" i="110"/>
  <c r="O32" i="110"/>
  <c r="N32" i="110"/>
  <c r="P31" i="110"/>
  <c r="O31" i="110"/>
  <c r="N31" i="110"/>
  <c r="P30" i="110"/>
  <c r="O30" i="110"/>
  <c r="N30" i="110"/>
  <c r="P29" i="110"/>
  <c r="O29" i="110"/>
  <c r="N29" i="110"/>
  <c r="P28" i="110"/>
  <c r="O28" i="110"/>
  <c r="N28" i="110"/>
  <c r="P27" i="110"/>
  <c r="O27" i="110"/>
  <c r="N27" i="110"/>
  <c r="P26" i="110"/>
  <c r="O26" i="110"/>
  <c r="N26" i="110"/>
  <c r="P25" i="110"/>
  <c r="O25" i="110"/>
  <c r="N25" i="110"/>
  <c r="P24" i="110"/>
  <c r="O24" i="110"/>
  <c r="N24" i="110"/>
  <c r="P23" i="110"/>
  <c r="O23" i="110"/>
  <c r="N23" i="110"/>
  <c r="D18" i="110"/>
  <c r="O17" i="110"/>
  <c r="O16" i="110"/>
  <c r="O15" i="110"/>
  <c r="O14" i="110"/>
  <c r="O13" i="110"/>
  <c r="O12" i="110"/>
  <c r="O11" i="110"/>
  <c r="O10" i="110"/>
  <c r="N10" i="110"/>
  <c r="M7" i="110"/>
  <c r="J7" i="110"/>
  <c r="K7" i="110" s="1"/>
  <c r="L7" i="110" s="1"/>
  <c r="N7" i="110" s="1"/>
  <c r="I7" i="110"/>
  <c r="H7" i="110"/>
  <c r="K6" i="110"/>
  <c r="J6" i="110"/>
  <c r="K5" i="110"/>
  <c r="J5" i="110"/>
  <c r="N59" i="109"/>
  <c r="N57" i="109"/>
  <c r="E40" i="109"/>
  <c r="D40" i="109"/>
  <c r="C40" i="109"/>
  <c r="N39" i="109"/>
  <c r="B39" i="109"/>
  <c r="P39" i="109" s="1"/>
  <c r="N38" i="109"/>
  <c r="B38" i="109"/>
  <c r="P38" i="109" s="1"/>
  <c r="N37" i="109"/>
  <c r="B37" i="109"/>
  <c r="B40" i="109" s="1"/>
  <c r="P34" i="109"/>
  <c r="O34" i="109"/>
  <c r="N34" i="109"/>
  <c r="P33" i="109"/>
  <c r="O33" i="109"/>
  <c r="N33" i="109"/>
  <c r="P32" i="109"/>
  <c r="O32" i="109"/>
  <c r="N32" i="109"/>
  <c r="P31" i="109"/>
  <c r="O31" i="109"/>
  <c r="N31" i="109"/>
  <c r="P30" i="109"/>
  <c r="O30" i="109"/>
  <c r="N30" i="109"/>
  <c r="P29" i="109"/>
  <c r="O29" i="109"/>
  <c r="N29" i="109"/>
  <c r="P28" i="109"/>
  <c r="O28" i="109"/>
  <c r="N28" i="109"/>
  <c r="P27" i="109"/>
  <c r="O27" i="109"/>
  <c r="N27" i="109"/>
  <c r="P26" i="109"/>
  <c r="O26" i="109"/>
  <c r="N26" i="109"/>
  <c r="P25" i="109"/>
  <c r="O25" i="109"/>
  <c r="N25" i="109"/>
  <c r="P24" i="109"/>
  <c r="O24" i="109"/>
  <c r="N24" i="109"/>
  <c r="P23" i="109"/>
  <c r="O23" i="109"/>
  <c r="N23" i="109"/>
  <c r="D18" i="109"/>
  <c r="O17" i="109"/>
  <c r="O16" i="109"/>
  <c r="O15" i="109"/>
  <c r="O14" i="109"/>
  <c r="O13" i="109"/>
  <c r="O12" i="109"/>
  <c r="O11" i="109"/>
  <c r="O10" i="109"/>
  <c r="N10" i="109"/>
  <c r="M7" i="109"/>
  <c r="J7" i="109"/>
  <c r="K7" i="109" s="1"/>
  <c r="L7" i="109" s="1"/>
  <c r="N7" i="109" s="1"/>
  <c r="I7" i="109"/>
  <c r="H7" i="109"/>
  <c r="K6" i="109"/>
  <c r="J6" i="109"/>
  <c r="K5" i="109"/>
  <c r="J5" i="109"/>
  <c r="N59" i="108"/>
  <c r="N57" i="108"/>
  <c r="E40" i="108"/>
  <c r="D40" i="108"/>
  <c r="C40" i="108"/>
  <c r="N39" i="108"/>
  <c r="B39" i="108"/>
  <c r="P39" i="108" s="1"/>
  <c r="N38" i="108"/>
  <c r="B38" i="108"/>
  <c r="P38" i="108" s="1"/>
  <c r="N37" i="108"/>
  <c r="B37" i="108"/>
  <c r="B40" i="108" s="1"/>
  <c r="P34" i="108"/>
  <c r="O34" i="108"/>
  <c r="N34" i="108"/>
  <c r="P33" i="108"/>
  <c r="O33" i="108"/>
  <c r="N33" i="108"/>
  <c r="P32" i="108"/>
  <c r="O32" i="108"/>
  <c r="N32" i="108"/>
  <c r="P31" i="108"/>
  <c r="O31" i="108"/>
  <c r="N31" i="108"/>
  <c r="P30" i="108"/>
  <c r="O30" i="108"/>
  <c r="N30" i="108"/>
  <c r="P29" i="108"/>
  <c r="O29" i="108"/>
  <c r="N29" i="108"/>
  <c r="P28" i="108"/>
  <c r="O28" i="108"/>
  <c r="N28" i="108"/>
  <c r="P27" i="108"/>
  <c r="O27" i="108"/>
  <c r="N27" i="108"/>
  <c r="P26" i="108"/>
  <c r="O26" i="108"/>
  <c r="N26" i="108"/>
  <c r="P25" i="108"/>
  <c r="O25" i="108"/>
  <c r="N25" i="108"/>
  <c r="P24" i="108"/>
  <c r="O24" i="108"/>
  <c r="N24" i="108"/>
  <c r="P23" i="108"/>
  <c r="O23" i="108"/>
  <c r="N23" i="108"/>
  <c r="D18" i="108"/>
  <c r="O17" i="108"/>
  <c r="O16" i="108"/>
  <c r="O15" i="108"/>
  <c r="O14" i="108"/>
  <c r="O13" i="108"/>
  <c r="O12" i="108"/>
  <c r="O11" i="108"/>
  <c r="O10" i="108"/>
  <c r="N10" i="108"/>
  <c r="M7" i="108"/>
  <c r="J7" i="108"/>
  <c r="K7" i="108" s="1"/>
  <c r="L7" i="108" s="1"/>
  <c r="N7" i="108" s="1"/>
  <c r="I7" i="108"/>
  <c r="H7" i="108"/>
  <c r="K6" i="108"/>
  <c r="J6" i="108"/>
  <c r="K5" i="108"/>
  <c r="J5" i="108"/>
  <c r="N59" i="107"/>
  <c r="N57" i="107"/>
  <c r="E40" i="107"/>
  <c r="D40" i="107"/>
  <c r="C40" i="107"/>
  <c r="N39" i="107"/>
  <c r="B39" i="107"/>
  <c r="P39" i="107" s="1"/>
  <c r="N38" i="107"/>
  <c r="B38" i="107"/>
  <c r="P38" i="107" s="1"/>
  <c r="N37" i="107"/>
  <c r="B37" i="107"/>
  <c r="B40" i="107" s="1"/>
  <c r="P34" i="107"/>
  <c r="O34" i="107"/>
  <c r="N34" i="107"/>
  <c r="P33" i="107"/>
  <c r="O33" i="107"/>
  <c r="N33" i="107"/>
  <c r="P32" i="107"/>
  <c r="O32" i="107"/>
  <c r="N32" i="107"/>
  <c r="P31" i="107"/>
  <c r="O31" i="107"/>
  <c r="N31" i="107"/>
  <c r="P30" i="107"/>
  <c r="O30" i="107"/>
  <c r="N30" i="107"/>
  <c r="P29" i="107"/>
  <c r="O29" i="107"/>
  <c r="N29" i="107"/>
  <c r="P28" i="107"/>
  <c r="O28" i="107"/>
  <c r="N28" i="107"/>
  <c r="P27" i="107"/>
  <c r="O27" i="107"/>
  <c r="N27" i="107"/>
  <c r="P26" i="107"/>
  <c r="O26" i="107"/>
  <c r="N26" i="107"/>
  <c r="P25" i="107"/>
  <c r="O25" i="107"/>
  <c r="N25" i="107"/>
  <c r="P24" i="107"/>
  <c r="O24" i="107"/>
  <c r="N24" i="107"/>
  <c r="P23" i="107"/>
  <c r="O23" i="107"/>
  <c r="N23" i="107"/>
  <c r="D18" i="107"/>
  <c r="O17" i="107"/>
  <c r="O16" i="107"/>
  <c r="O15" i="107"/>
  <c r="O14" i="107"/>
  <c r="O13" i="107"/>
  <c r="O12" i="107"/>
  <c r="O11" i="107"/>
  <c r="O10" i="107"/>
  <c r="N10" i="107"/>
  <c r="M7" i="107"/>
  <c r="J7" i="107"/>
  <c r="K7" i="107" s="1"/>
  <c r="L7" i="107" s="1"/>
  <c r="N7" i="107" s="1"/>
  <c r="I7" i="107"/>
  <c r="H7" i="107"/>
  <c r="K6" i="107"/>
  <c r="J6" i="107"/>
  <c r="K5" i="107"/>
  <c r="J5" i="107"/>
  <c r="N59" i="106"/>
  <c r="N57" i="106"/>
  <c r="E40" i="106"/>
  <c r="D40" i="106"/>
  <c r="C40" i="106"/>
  <c r="N39" i="106"/>
  <c r="B39" i="106"/>
  <c r="P39" i="106" s="1"/>
  <c r="N38" i="106"/>
  <c r="B38" i="106"/>
  <c r="P38" i="106" s="1"/>
  <c r="N37" i="106"/>
  <c r="B37" i="106"/>
  <c r="B40" i="106" s="1"/>
  <c r="P34" i="106"/>
  <c r="O34" i="106"/>
  <c r="N34" i="106"/>
  <c r="P33" i="106"/>
  <c r="O33" i="106"/>
  <c r="N33" i="106"/>
  <c r="P32" i="106"/>
  <c r="O32" i="106"/>
  <c r="N32" i="106"/>
  <c r="P31" i="106"/>
  <c r="O31" i="106"/>
  <c r="N31" i="106"/>
  <c r="P30" i="106"/>
  <c r="O30" i="106"/>
  <c r="N30" i="106"/>
  <c r="P29" i="106"/>
  <c r="O29" i="106"/>
  <c r="N29" i="106"/>
  <c r="P28" i="106"/>
  <c r="O28" i="106"/>
  <c r="N28" i="106"/>
  <c r="P27" i="106"/>
  <c r="O27" i="106"/>
  <c r="N27" i="106"/>
  <c r="P26" i="106"/>
  <c r="O26" i="106"/>
  <c r="N26" i="106"/>
  <c r="P25" i="106"/>
  <c r="O25" i="106"/>
  <c r="N25" i="106"/>
  <c r="P24" i="106"/>
  <c r="O24" i="106"/>
  <c r="N24" i="106"/>
  <c r="P23" i="106"/>
  <c r="O23" i="106"/>
  <c r="N23" i="106"/>
  <c r="D18" i="106"/>
  <c r="O17" i="106"/>
  <c r="O16" i="106"/>
  <c r="O15" i="106"/>
  <c r="O14" i="106"/>
  <c r="O13" i="106"/>
  <c r="O12" i="106"/>
  <c r="O11" i="106"/>
  <c r="O10" i="106"/>
  <c r="N10" i="106"/>
  <c r="M7" i="106"/>
  <c r="J7" i="106"/>
  <c r="K7" i="106" s="1"/>
  <c r="L7" i="106" s="1"/>
  <c r="N7" i="106" s="1"/>
  <c r="I7" i="106"/>
  <c r="H7" i="106"/>
  <c r="K6" i="106"/>
  <c r="J6" i="106"/>
  <c r="K5" i="106"/>
  <c r="J5" i="106"/>
  <c r="N59" i="105"/>
  <c r="N57" i="105"/>
  <c r="E40" i="105"/>
  <c r="D40" i="105"/>
  <c r="C40" i="105"/>
  <c r="N39" i="105"/>
  <c r="B39" i="105"/>
  <c r="P39" i="105" s="1"/>
  <c r="N38" i="105"/>
  <c r="B38" i="105"/>
  <c r="B40" i="105" s="1"/>
  <c r="N37" i="105"/>
  <c r="B37" i="105"/>
  <c r="P37" i="105" s="1"/>
  <c r="P34" i="105"/>
  <c r="O34" i="105"/>
  <c r="N34" i="105"/>
  <c r="P33" i="105"/>
  <c r="O33" i="105"/>
  <c r="N33" i="105"/>
  <c r="P32" i="105"/>
  <c r="O32" i="105"/>
  <c r="N32" i="105"/>
  <c r="P31" i="105"/>
  <c r="O31" i="105"/>
  <c r="N31" i="105"/>
  <c r="P30" i="105"/>
  <c r="O30" i="105"/>
  <c r="N30" i="105"/>
  <c r="P29" i="105"/>
  <c r="O29" i="105"/>
  <c r="N29" i="105"/>
  <c r="P28" i="105"/>
  <c r="O28" i="105"/>
  <c r="N28" i="105"/>
  <c r="P27" i="105"/>
  <c r="O27" i="105"/>
  <c r="N27" i="105"/>
  <c r="P26" i="105"/>
  <c r="O26" i="105"/>
  <c r="N26" i="105"/>
  <c r="P25" i="105"/>
  <c r="O25" i="105"/>
  <c r="N25" i="105"/>
  <c r="P24" i="105"/>
  <c r="O24" i="105"/>
  <c r="N24" i="105"/>
  <c r="P23" i="105"/>
  <c r="O23" i="105"/>
  <c r="N23" i="105"/>
  <c r="D18" i="105"/>
  <c r="O17" i="105"/>
  <c r="O16" i="105"/>
  <c r="O15" i="105"/>
  <c r="O14" i="105"/>
  <c r="O13" i="105"/>
  <c r="O12" i="105"/>
  <c r="O11" i="105"/>
  <c r="O10" i="105"/>
  <c r="N10" i="105"/>
  <c r="M7" i="105"/>
  <c r="J7" i="105"/>
  <c r="K7" i="105" s="1"/>
  <c r="L7" i="105" s="1"/>
  <c r="N7" i="105" s="1"/>
  <c r="I7" i="105"/>
  <c r="H7" i="105"/>
  <c r="K6" i="105"/>
  <c r="J6" i="105"/>
  <c r="K5" i="105"/>
  <c r="J5" i="105"/>
  <c r="N59" i="104"/>
  <c r="N57" i="104"/>
  <c r="E40" i="104"/>
  <c r="D40" i="104"/>
  <c r="C40" i="104"/>
  <c r="P39" i="104"/>
  <c r="N39" i="104"/>
  <c r="B39" i="104"/>
  <c r="O39" i="104" s="1"/>
  <c r="N38" i="104"/>
  <c r="B38" i="104"/>
  <c r="P38" i="104" s="1"/>
  <c r="P37" i="104"/>
  <c r="N37" i="104"/>
  <c r="B37" i="104"/>
  <c r="B40" i="104" s="1"/>
  <c r="P34" i="104"/>
  <c r="O34" i="104"/>
  <c r="N34" i="104"/>
  <c r="P33" i="104"/>
  <c r="O33" i="104"/>
  <c r="N33" i="104"/>
  <c r="P32" i="104"/>
  <c r="O32" i="104"/>
  <c r="N32" i="104"/>
  <c r="P31" i="104"/>
  <c r="O31" i="104"/>
  <c r="N31" i="104"/>
  <c r="P30" i="104"/>
  <c r="O30" i="104"/>
  <c r="N30" i="104"/>
  <c r="P29" i="104"/>
  <c r="O29" i="104"/>
  <c r="N29" i="104"/>
  <c r="P28" i="104"/>
  <c r="O28" i="104"/>
  <c r="N28" i="104"/>
  <c r="P27" i="104"/>
  <c r="O27" i="104"/>
  <c r="N27" i="104"/>
  <c r="P26" i="104"/>
  <c r="O26" i="104"/>
  <c r="N26" i="104"/>
  <c r="P25" i="104"/>
  <c r="O25" i="104"/>
  <c r="N25" i="104"/>
  <c r="P24" i="104"/>
  <c r="O24" i="104"/>
  <c r="N24" i="104"/>
  <c r="P23" i="104"/>
  <c r="O23" i="104"/>
  <c r="N23" i="104"/>
  <c r="D18" i="104"/>
  <c r="O17" i="104"/>
  <c r="O16" i="104"/>
  <c r="O15" i="104"/>
  <c r="O14" i="104"/>
  <c r="O13" i="104"/>
  <c r="O12" i="104"/>
  <c r="O11" i="104"/>
  <c r="O10" i="104"/>
  <c r="N10" i="104"/>
  <c r="M7" i="104"/>
  <c r="I7" i="104"/>
  <c r="H7" i="104"/>
  <c r="J6" i="104"/>
  <c r="K6" i="104" s="1"/>
  <c r="K5" i="104"/>
  <c r="J5" i="104"/>
  <c r="N59" i="103"/>
  <c r="N57" i="103"/>
  <c r="E40" i="103"/>
  <c r="D40" i="103"/>
  <c r="C40" i="103"/>
  <c r="P39" i="103"/>
  <c r="N39" i="103"/>
  <c r="B39" i="103"/>
  <c r="O39" i="103" s="1"/>
  <c r="N38" i="103"/>
  <c r="B38" i="103"/>
  <c r="P38" i="103" s="1"/>
  <c r="P37" i="103"/>
  <c r="N37" i="103"/>
  <c r="B37" i="103"/>
  <c r="B40" i="103" s="1"/>
  <c r="P34" i="103"/>
  <c r="O34" i="103"/>
  <c r="N34" i="103"/>
  <c r="P33" i="103"/>
  <c r="O33" i="103"/>
  <c r="N33" i="103"/>
  <c r="P32" i="103"/>
  <c r="O32" i="103"/>
  <c r="N32" i="103"/>
  <c r="P31" i="103"/>
  <c r="O31" i="103"/>
  <c r="N31" i="103"/>
  <c r="P30" i="103"/>
  <c r="O30" i="103"/>
  <c r="N30" i="103"/>
  <c r="P29" i="103"/>
  <c r="O29" i="103"/>
  <c r="N29" i="103"/>
  <c r="P28" i="103"/>
  <c r="O28" i="103"/>
  <c r="N28" i="103"/>
  <c r="P27" i="103"/>
  <c r="O27" i="103"/>
  <c r="N27" i="103"/>
  <c r="P26" i="103"/>
  <c r="O26" i="103"/>
  <c r="N26" i="103"/>
  <c r="P25" i="103"/>
  <c r="O25" i="103"/>
  <c r="N25" i="103"/>
  <c r="P24" i="103"/>
  <c r="O24" i="103"/>
  <c r="N24" i="103"/>
  <c r="P23" i="103"/>
  <c r="O23" i="103"/>
  <c r="N23" i="103"/>
  <c r="D18" i="103"/>
  <c r="O17" i="103"/>
  <c r="O16" i="103"/>
  <c r="O15" i="103"/>
  <c r="O14" i="103"/>
  <c r="O13" i="103"/>
  <c r="O12" i="103"/>
  <c r="O11" i="103"/>
  <c r="O10" i="103"/>
  <c r="N10" i="103"/>
  <c r="M7" i="103"/>
  <c r="J7" i="103"/>
  <c r="K7" i="103" s="1"/>
  <c r="L7" i="103" s="1"/>
  <c r="N7" i="103" s="1"/>
  <c r="I7" i="103"/>
  <c r="H7" i="103"/>
  <c r="J6" i="103"/>
  <c r="K6" i="103" s="1"/>
  <c r="K5" i="103"/>
  <c r="J5" i="103"/>
  <c r="N59" i="102"/>
  <c r="N57" i="102"/>
  <c r="E40" i="102"/>
  <c r="D40" i="102"/>
  <c r="C40" i="102"/>
  <c r="P39" i="102"/>
  <c r="N39" i="102"/>
  <c r="B39" i="102"/>
  <c r="O39" i="102" s="1"/>
  <c r="N38" i="102"/>
  <c r="B38" i="102"/>
  <c r="P38" i="102" s="1"/>
  <c r="P37" i="102"/>
  <c r="N37" i="102"/>
  <c r="B37" i="102"/>
  <c r="B40" i="102" s="1"/>
  <c r="P34" i="102"/>
  <c r="O34" i="102"/>
  <c r="N34" i="102"/>
  <c r="P33" i="102"/>
  <c r="O33" i="102"/>
  <c r="N33" i="102"/>
  <c r="P32" i="102"/>
  <c r="O32" i="102"/>
  <c r="N32" i="102"/>
  <c r="P31" i="102"/>
  <c r="O31" i="102"/>
  <c r="N31" i="102"/>
  <c r="P30" i="102"/>
  <c r="O30" i="102"/>
  <c r="N30" i="102"/>
  <c r="P29" i="102"/>
  <c r="O29" i="102"/>
  <c r="N29" i="102"/>
  <c r="P28" i="102"/>
  <c r="O28" i="102"/>
  <c r="N28" i="102"/>
  <c r="P27" i="102"/>
  <c r="O27" i="102"/>
  <c r="N27" i="102"/>
  <c r="P26" i="102"/>
  <c r="O26" i="102"/>
  <c r="N26" i="102"/>
  <c r="P25" i="102"/>
  <c r="O25" i="102"/>
  <c r="N25" i="102"/>
  <c r="P24" i="102"/>
  <c r="O24" i="102"/>
  <c r="N24" i="102"/>
  <c r="P23" i="102"/>
  <c r="O23" i="102"/>
  <c r="N23" i="102"/>
  <c r="D18" i="102"/>
  <c r="O17" i="102"/>
  <c r="O16" i="102"/>
  <c r="O15" i="102"/>
  <c r="O14" i="102"/>
  <c r="O13" i="102"/>
  <c r="O12" i="102"/>
  <c r="O11" i="102"/>
  <c r="O10" i="102"/>
  <c r="N10" i="102"/>
  <c r="M7" i="102"/>
  <c r="J7" i="102"/>
  <c r="K7" i="102" s="1"/>
  <c r="L7" i="102" s="1"/>
  <c r="N7" i="102" s="1"/>
  <c r="I7" i="102"/>
  <c r="H7" i="102"/>
  <c r="J6" i="102"/>
  <c r="K6" i="102" s="1"/>
  <c r="K5" i="102"/>
  <c r="J5" i="102"/>
  <c r="N59" i="101"/>
  <c r="N57" i="101"/>
  <c r="E40" i="101"/>
  <c r="D40" i="101"/>
  <c r="C40" i="101"/>
  <c r="P39" i="101"/>
  <c r="N39" i="101"/>
  <c r="B39" i="101"/>
  <c r="O39" i="101" s="1"/>
  <c r="N38" i="101"/>
  <c r="B38" i="101"/>
  <c r="P38" i="101" s="1"/>
  <c r="P37" i="101"/>
  <c r="N37" i="101"/>
  <c r="B37" i="101"/>
  <c r="B40" i="101" s="1"/>
  <c r="P34" i="101"/>
  <c r="O34" i="101"/>
  <c r="N34" i="101"/>
  <c r="P33" i="101"/>
  <c r="O33" i="101"/>
  <c r="N33" i="101"/>
  <c r="P32" i="101"/>
  <c r="O32" i="101"/>
  <c r="N32" i="101"/>
  <c r="P31" i="101"/>
  <c r="O31" i="101"/>
  <c r="N31" i="101"/>
  <c r="P30" i="101"/>
  <c r="O30" i="101"/>
  <c r="N30" i="101"/>
  <c r="P29" i="101"/>
  <c r="O29" i="101"/>
  <c r="N29" i="101"/>
  <c r="P28" i="101"/>
  <c r="O28" i="101"/>
  <c r="N28" i="101"/>
  <c r="P27" i="101"/>
  <c r="O27" i="101"/>
  <c r="N27" i="101"/>
  <c r="P26" i="101"/>
  <c r="O26" i="101"/>
  <c r="N26" i="101"/>
  <c r="P25" i="101"/>
  <c r="O25" i="101"/>
  <c r="N25" i="101"/>
  <c r="P24" i="101"/>
  <c r="O24" i="101"/>
  <c r="N24" i="101"/>
  <c r="P23" i="101"/>
  <c r="O23" i="101"/>
  <c r="N23" i="101"/>
  <c r="D18" i="101"/>
  <c r="O17" i="101"/>
  <c r="O16" i="101"/>
  <c r="O15" i="101"/>
  <c r="O14" i="101"/>
  <c r="O13" i="101"/>
  <c r="O12" i="101"/>
  <c r="O11" i="101"/>
  <c r="O10" i="101"/>
  <c r="N10" i="101"/>
  <c r="M7" i="101"/>
  <c r="J7" i="101"/>
  <c r="K7" i="101" s="1"/>
  <c r="L7" i="101" s="1"/>
  <c r="N7" i="101" s="1"/>
  <c r="I7" i="101"/>
  <c r="H7" i="101"/>
  <c r="J6" i="101"/>
  <c r="K6" i="101" s="1"/>
  <c r="K5" i="101"/>
  <c r="J5" i="101"/>
  <c r="N59" i="100"/>
  <c r="N57" i="100"/>
  <c r="E40" i="100"/>
  <c r="D40" i="100"/>
  <c r="C40" i="100"/>
  <c r="N39" i="100"/>
  <c r="B39" i="100"/>
  <c r="P39" i="100" s="1"/>
  <c r="N38" i="100"/>
  <c r="B38" i="100"/>
  <c r="P38" i="100" s="1"/>
  <c r="N37" i="100"/>
  <c r="B37" i="100"/>
  <c r="P34" i="100"/>
  <c r="O34" i="100"/>
  <c r="N34" i="100"/>
  <c r="P33" i="100"/>
  <c r="O33" i="100"/>
  <c r="N33" i="100"/>
  <c r="P32" i="100"/>
  <c r="O32" i="100"/>
  <c r="N32" i="100"/>
  <c r="P31" i="100"/>
  <c r="O31" i="100"/>
  <c r="N31" i="100"/>
  <c r="P30" i="100"/>
  <c r="O30" i="100"/>
  <c r="N30" i="100"/>
  <c r="P29" i="100"/>
  <c r="O29" i="100"/>
  <c r="N29" i="100"/>
  <c r="P28" i="100"/>
  <c r="O28" i="100"/>
  <c r="N28" i="100"/>
  <c r="P27" i="100"/>
  <c r="O27" i="100"/>
  <c r="N27" i="100"/>
  <c r="P26" i="100"/>
  <c r="O26" i="100"/>
  <c r="N26" i="100"/>
  <c r="P25" i="100"/>
  <c r="O25" i="100"/>
  <c r="N25" i="100"/>
  <c r="P24" i="100"/>
  <c r="O24" i="100"/>
  <c r="N24" i="100"/>
  <c r="P23" i="100"/>
  <c r="O23" i="100"/>
  <c r="N23" i="100"/>
  <c r="D18" i="100"/>
  <c r="O17" i="100"/>
  <c r="O16" i="100"/>
  <c r="O15" i="100"/>
  <c r="O14" i="100"/>
  <c r="O13" i="100"/>
  <c r="O12" i="100"/>
  <c r="O11" i="100"/>
  <c r="O10" i="100"/>
  <c r="N10" i="100"/>
  <c r="M7" i="100"/>
  <c r="J7" i="100"/>
  <c r="K7" i="100" s="1"/>
  <c r="L7" i="100" s="1"/>
  <c r="N7" i="100" s="1"/>
  <c r="I7" i="100"/>
  <c r="H7" i="100"/>
  <c r="J6" i="100"/>
  <c r="K6" i="100" s="1"/>
  <c r="K5" i="100"/>
  <c r="J5" i="100"/>
  <c r="N59" i="99"/>
  <c r="N57" i="99"/>
  <c r="E40" i="99"/>
  <c r="D40" i="99"/>
  <c r="C40" i="99"/>
  <c r="N39" i="99"/>
  <c r="B39" i="99"/>
  <c r="N38" i="99"/>
  <c r="B38" i="99"/>
  <c r="P38" i="99" s="1"/>
  <c r="N37" i="99"/>
  <c r="B37" i="99"/>
  <c r="P34" i="99"/>
  <c r="O34" i="99"/>
  <c r="N34" i="99"/>
  <c r="P33" i="99"/>
  <c r="O33" i="99"/>
  <c r="N33" i="99"/>
  <c r="P32" i="99"/>
  <c r="O32" i="99"/>
  <c r="N32" i="99"/>
  <c r="P31" i="99"/>
  <c r="O31" i="99"/>
  <c r="N31" i="99"/>
  <c r="P30" i="99"/>
  <c r="O30" i="99"/>
  <c r="N30" i="99"/>
  <c r="P29" i="99"/>
  <c r="O29" i="99"/>
  <c r="N29" i="99"/>
  <c r="P28" i="99"/>
  <c r="O28" i="99"/>
  <c r="N28" i="99"/>
  <c r="P27" i="99"/>
  <c r="O27" i="99"/>
  <c r="N27" i="99"/>
  <c r="P26" i="99"/>
  <c r="O26" i="99"/>
  <c r="N26" i="99"/>
  <c r="P25" i="99"/>
  <c r="O25" i="99"/>
  <c r="N25" i="99"/>
  <c r="P24" i="99"/>
  <c r="O24" i="99"/>
  <c r="N24" i="99"/>
  <c r="P23" i="99"/>
  <c r="O23" i="99"/>
  <c r="N23" i="99"/>
  <c r="D18" i="99"/>
  <c r="O17" i="99"/>
  <c r="O16" i="99"/>
  <c r="O15" i="99"/>
  <c r="O14" i="99"/>
  <c r="O13" i="99"/>
  <c r="O12" i="99"/>
  <c r="O11" i="99"/>
  <c r="O10" i="99"/>
  <c r="N10" i="99"/>
  <c r="M7" i="99"/>
  <c r="J7" i="99"/>
  <c r="K7" i="99" s="1"/>
  <c r="L7" i="99" s="1"/>
  <c r="N7" i="99" s="1"/>
  <c r="I7" i="99"/>
  <c r="H7" i="99"/>
  <c r="J6" i="99"/>
  <c r="K6" i="99" s="1"/>
  <c r="K5" i="99"/>
  <c r="J5" i="99"/>
  <c r="N59" i="98"/>
  <c r="N57" i="98"/>
  <c r="E40" i="98"/>
  <c r="D40" i="98"/>
  <c r="C40" i="98"/>
  <c r="N39" i="98"/>
  <c r="B39" i="98"/>
  <c r="N38" i="98"/>
  <c r="B38" i="98"/>
  <c r="P38" i="98" s="1"/>
  <c r="N37" i="98"/>
  <c r="B37" i="98"/>
  <c r="P34" i="98"/>
  <c r="O34" i="98"/>
  <c r="N34" i="98"/>
  <c r="P33" i="98"/>
  <c r="O33" i="98"/>
  <c r="N33" i="98"/>
  <c r="P32" i="98"/>
  <c r="O32" i="98"/>
  <c r="N32" i="98"/>
  <c r="P31" i="98"/>
  <c r="O31" i="98"/>
  <c r="N31" i="98"/>
  <c r="P30" i="98"/>
  <c r="O30" i="98"/>
  <c r="N30" i="98"/>
  <c r="P29" i="98"/>
  <c r="O29" i="98"/>
  <c r="N29" i="98"/>
  <c r="P28" i="98"/>
  <c r="O28" i="98"/>
  <c r="N28" i="98"/>
  <c r="P27" i="98"/>
  <c r="O27" i="98"/>
  <c r="N27" i="98"/>
  <c r="P26" i="98"/>
  <c r="O26" i="98"/>
  <c r="N26" i="98"/>
  <c r="P25" i="98"/>
  <c r="O25" i="98"/>
  <c r="N25" i="98"/>
  <c r="P24" i="98"/>
  <c r="O24" i="98"/>
  <c r="N24" i="98"/>
  <c r="P23" i="98"/>
  <c r="O23" i="98"/>
  <c r="N23" i="98"/>
  <c r="D18" i="98"/>
  <c r="O17" i="98"/>
  <c r="O16" i="98"/>
  <c r="O15" i="98"/>
  <c r="O14" i="98"/>
  <c r="O13" i="98"/>
  <c r="O12" i="98"/>
  <c r="O11" i="98"/>
  <c r="O10" i="98"/>
  <c r="N10" i="98"/>
  <c r="M7" i="98"/>
  <c r="J7" i="98"/>
  <c r="K7" i="98" s="1"/>
  <c r="L7" i="98" s="1"/>
  <c r="N7" i="98" s="1"/>
  <c r="I7" i="98"/>
  <c r="H7" i="98"/>
  <c r="J6" i="98"/>
  <c r="K6" i="98" s="1"/>
  <c r="K5" i="98"/>
  <c r="J5" i="98"/>
  <c r="N59" i="97"/>
  <c r="N57" i="97"/>
  <c r="E40" i="97"/>
  <c r="D40" i="97"/>
  <c r="C40" i="97"/>
  <c r="N39" i="97"/>
  <c r="B39" i="97"/>
  <c r="N38" i="97"/>
  <c r="B38" i="97"/>
  <c r="P38" i="97" s="1"/>
  <c r="N37" i="97"/>
  <c r="B37" i="97"/>
  <c r="P34" i="97"/>
  <c r="O34" i="97"/>
  <c r="N34" i="97"/>
  <c r="P33" i="97"/>
  <c r="O33" i="97"/>
  <c r="N33" i="97"/>
  <c r="P32" i="97"/>
  <c r="O32" i="97"/>
  <c r="N32" i="97"/>
  <c r="P31" i="97"/>
  <c r="O31" i="97"/>
  <c r="N31" i="97"/>
  <c r="P30" i="97"/>
  <c r="O30" i="97"/>
  <c r="N30" i="97"/>
  <c r="P29" i="97"/>
  <c r="O29" i="97"/>
  <c r="N29" i="97"/>
  <c r="P28" i="97"/>
  <c r="O28" i="97"/>
  <c r="N28" i="97"/>
  <c r="P27" i="97"/>
  <c r="O27" i="97"/>
  <c r="N27" i="97"/>
  <c r="P26" i="97"/>
  <c r="O26" i="97"/>
  <c r="N26" i="97"/>
  <c r="P25" i="97"/>
  <c r="O25" i="97"/>
  <c r="N25" i="97"/>
  <c r="P24" i="97"/>
  <c r="O24" i="97"/>
  <c r="N24" i="97"/>
  <c r="P23" i="97"/>
  <c r="O23" i="97"/>
  <c r="N23" i="97"/>
  <c r="D18" i="97"/>
  <c r="O17" i="97"/>
  <c r="O16" i="97"/>
  <c r="O15" i="97"/>
  <c r="O14" i="97"/>
  <c r="O13" i="97"/>
  <c r="O12" i="97"/>
  <c r="O11" i="97"/>
  <c r="O10" i="97"/>
  <c r="N10" i="97"/>
  <c r="M7" i="97"/>
  <c r="J7" i="97"/>
  <c r="K7" i="97" s="1"/>
  <c r="L7" i="97" s="1"/>
  <c r="N7" i="97" s="1"/>
  <c r="I7" i="97"/>
  <c r="H7" i="97"/>
  <c r="J6" i="97"/>
  <c r="K6" i="97" s="1"/>
  <c r="K5" i="97"/>
  <c r="J5" i="97"/>
  <c r="N59" i="96"/>
  <c r="N57" i="96"/>
  <c r="E40" i="96"/>
  <c r="D40" i="96"/>
  <c r="C40" i="96"/>
  <c r="N39" i="96"/>
  <c r="B39" i="96"/>
  <c r="N38" i="96"/>
  <c r="B38" i="96"/>
  <c r="P38" i="96" s="1"/>
  <c r="N37" i="96"/>
  <c r="B37" i="96"/>
  <c r="P34" i="96"/>
  <c r="O34" i="96"/>
  <c r="N34" i="96"/>
  <c r="P33" i="96"/>
  <c r="O33" i="96"/>
  <c r="N33" i="96"/>
  <c r="P32" i="96"/>
  <c r="O32" i="96"/>
  <c r="N32" i="96"/>
  <c r="P31" i="96"/>
  <c r="O31" i="96"/>
  <c r="N31" i="96"/>
  <c r="P30" i="96"/>
  <c r="O30" i="96"/>
  <c r="N30" i="96"/>
  <c r="P29" i="96"/>
  <c r="O29" i="96"/>
  <c r="N29" i="96"/>
  <c r="P28" i="96"/>
  <c r="O28" i="96"/>
  <c r="N28" i="96"/>
  <c r="P27" i="96"/>
  <c r="O27" i="96"/>
  <c r="N27" i="96"/>
  <c r="P26" i="96"/>
  <c r="O26" i="96"/>
  <c r="N26" i="96"/>
  <c r="P25" i="96"/>
  <c r="O25" i="96"/>
  <c r="N25" i="96"/>
  <c r="P24" i="96"/>
  <c r="O24" i="96"/>
  <c r="N24" i="96"/>
  <c r="P23" i="96"/>
  <c r="O23" i="96"/>
  <c r="N23" i="96"/>
  <c r="D18" i="96"/>
  <c r="O17" i="96"/>
  <c r="O16" i="96"/>
  <c r="O15" i="96"/>
  <c r="O14" i="96"/>
  <c r="O13" i="96"/>
  <c r="O12" i="96"/>
  <c r="O11" i="96"/>
  <c r="O10" i="96"/>
  <c r="N10" i="96"/>
  <c r="M7" i="96"/>
  <c r="J7" i="96"/>
  <c r="K7" i="96" s="1"/>
  <c r="L7" i="96" s="1"/>
  <c r="N7" i="96" s="1"/>
  <c r="I7" i="96"/>
  <c r="H7" i="96"/>
  <c r="J6" i="96"/>
  <c r="K6" i="96" s="1"/>
  <c r="K5" i="96"/>
  <c r="J5" i="96"/>
  <c r="N59" i="95"/>
  <c r="N57" i="95"/>
  <c r="E40" i="95"/>
  <c r="D40" i="95"/>
  <c r="C40" i="95"/>
  <c r="N39" i="95"/>
  <c r="B39" i="95"/>
  <c r="N38" i="95"/>
  <c r="B38" i="95"/>
  <c r="P38" i="95" s="1"/>
  <c r="N37" i="95"/>
  <c r="B37" i="95"/>
  <c r="P34" i="95"/>
  <c r="O34" i="95"/>
  <c r="N34" i="95"/>
  <c r="P33" i="95"/>
  <c r="O33" i="95"/>
  <c r="N33" i="95"/>
  <c r="P32" i="95"/>
  <c r="O32" i="95"/>
  <c r="N32" i="95"/>
  <c r="P31" i="95"/>
  <c r="O31" i="95"/>
  <c r="N31" i="95"/>
  <c r="P30" i="95"/>
  <c r="O30" i="95"/>
  <c r="N30" i="95"/>
  <c r="P29" i="95"/>
  <c r="O29" i="95"/>
  <c r="N29" i="95"/>
  <c r="P28" i="95"/>
  <c r="O28" i="95"/>
  <c r="N28" i="95"/>
  <c r="P27" i="95"/>
  <c r="O27" i="95"/>
  <c r="N27" i="95"/>
  <c r="P26" i="95"/>
  <c r="O26" i="95"/>
  <c r="N26" i="95"/>
  <c r="P25" i="95"/>
  <c r="O25" i="95"/>
  <c r="N25" i="95"/>
  <c r="P24" i="95"/>
  <c r="O24" i="95"/>
  <c r="N24" i="95"/>
  <c r="P23" i="95"/>
  <c r="O23" i="95"/>
  <c r="N23" i="95"/>
  <c r="D18" i="95"/>
  <c r="O17" i="95"/>
  <c r="O16" i="95"/>
  <c r="O15" i="95"/>
  <c r="O14" i="95"/>
  <c r="O13" i="95"/>
  <c r="O12" i="95"/>
  <c r="O11" i="95"/>
  <c r="O10" i="95"/>
  <c r="N10" i="95"/>
  <c r="M7" i="95"/>
  <c r="J7" i="95"/>
  <c r="K7" i="95" s="1"/>
  <c r="L7" i="95" s="1"/>
  <c r="N7" i="95" s="1"/>
  <c r="I7" i="95"/>
  <c r="H7" i="95"/>
  <c r="J6" i="95"/>
  <c r="K6" i="95" s="1"/>
  <c r="K5" i="95"/>
  <c r="J5" i="95"/>
  <c r="N59" i="94"/>
  <c r="N57" i="94"/>
  <c r="E40" i="94"/>
  <c r="D40" i="94"/>
  <c r="C40" i="94"/>
  <c r="N39" i="94"/>
  <c r="B39" i="94"/>
  <c r="N38" i="94"/>
  <c r="B38" i="94"/>
  <c r="P38" i="94" s="1"/>
  <c r="N37" i="94"/>
  <c r="B37" i="94"/>
  <c r="P34" i="94"/>
  <c r="O34" i="94"/>
  <c r="N34" i="94"/>
  <c r="P33" i="94"/>
  <c r="O33" i="94"/>
  <c r="N33" i="94"/>
  <c r="P32" i="94"/>
  <c r="O32" i="94"/>
  <c r="N32" i="94"/>
  <c r="P31" i="94"/>
  <c r="O31" i="94"/>
  <c r="N31" i="94"/>
  <c r="P30" i="94"/>
  <c r="O30" i="94"/>
  <c r="N30" i="94"/>
  <c r="P29" i="94"/>
  <c r="O29" i="94"/>
  <c r="N29" i="94"/>
  <c r="P28" i="94"/>
  <c r="O28" i="94"/>
  <c r="N28" i="94"/>
  <c r="P27" i="94"/>
  <c r="O27" i="94"/>
  <c r="N27" i="94"/>
  <c r="P26" i="94"/>
  <c r="O26" i="94"/>
  <c r="N26" i="94"/>
  <c r="P25" i="94"/>
  <c r="O25" i="94"/>
  <c r="N25" i="94"/>
  <c r="P24" i="94"/>
  <c r="O24" i="94"/>
  <c r="N24" i="94"/>
  <c r="P23" i="94"/>
  <c r="O23" i="94"/>
  <c r="N23" i="94"/>
  <c r="D18" i="94"/>
  <c r="O17" i="94"/>
  <c r="O16" i="94"/>
  <c r="O15" i="94"/>
  <c r="O14" i="94"/>
  <c r="O13" i="94"/>
  <c r="O12" i="94"/>
  <c r="O11" i="94"/>
  <c r="O10" i="94"/>
  <c r="N10" i="94"/>
  <c r="M7" i="94"/>
  <c r="J7" i="94"/>
  <c r="K7" i="94" s="1"/>
  <c r="L7" i="94" s="1"/>
  <c r="N7" i="94" s="1"/>
  <c r="I7" i="94"/>
  <c r="H7" i="94"/>
  <c r="J6" i="94"/>
  <c r="K6" i="94" s="1"/>
  <c r="K5" i="94"/>
  <c r="J5" i="94"/>
  <c r="N59" i="93"/>
  <c r="N57" i="93"/>
  <c r="E40" i="93"/>
  <c r="D40" i="93"/>
  <c r="C40" i="93"/>
  <c r="B40" i="93"/>
  <c r="N63" i="93" s="1"/>
  <c r="N39" i="93"/>
  <c r="B39" i="93"/>
  <c r="N38" i="93"/>
  <c r="B38" i="93"/>
  <c r="N37" i="93"/>
  <c r="B37" i="93"/>
  <c r="P34" i="93"/>
  <c r="O34" i="93"/>
  <c r="N34" i="93"/>
  <c r="P33" i="93"/>
  <c r="O33" i="93"/>
  <c r="N33" i="93"/>
  <c r="P32" i="93"/>
  <c r="O32" i="93"/>
  <c r="N32" i="93"/>
  <c r="P31" i="93"/>
  <c r="O31" i="93"/>
  <c r="N31" i="93"/>
  <c r="P30" i="93"/>
  <c r="O30" i="93"/>
  <c r="N30" i="93"/>
  <c r="P29" i="93"/>
  <c r="O29" i="93"/>
  <c r="N29" i="93"/>
  <c r="P28" i="93"/>
  <c r="O28" i="93"/>
  <c r="N28" i="93"/>
  <c r="P27" i="93"/>
  <c r="O27" i="93"/>
  <c r="N27" i="93"/>
  <c r="P26" i="93"/>
  <c r="O26" i="93"/>
  <c r="N26" i="93"/>
  <c r="P25" i="93"/>
  <c r="O25" i="93"/>
  <c r="N25" i="93"/>
  <c r="P24" i="93"/>
  <c r="O24" i="93"/>
  <c r="N24" i="93"/>
  <c r="P23" i="93"/>
  <c r="O23" i="93"/>
  <c r="N23" i="93"/>
  <c r="D18" i="93"/>
  <c r="O17" i="93"/>
  <c r="O16" i="93"/>
  <c r="O15" i="93"/>
  <c r="O14" i="93"/>
  <c r="O13" i="93"/>
  <c r="O12" i="93"/>
  <c r="O11" i="93"/>
  <c r="O10" i="93"/>
  <c r="N10" i="93"/>
  <c r="M7" i="93"/>
  <c r="J7" i="93"/>
  <c r="K7" i="93" s="1"/>
  <c r="L7" i="93" s="1"/>
  <c r="N7" i="93" s="1"/>
  <c r="I7" i="93"/>
  <c r="H7" i="93"/>
  <c r="J6" i="93"/>
  <c r="K6" i="93" s="1"/>
  <c r="K5" i="93"/>
  <c r="J5" i="93"/>
  <c r="N70" i="92"/>
  <c r="N59" i="92"/>
  <c r="N57" i="92"/>
  <c r="E40" i="92"/>
  <c r="D40" i="92"/>
  <c r="C40" i="92"/>
  <c r="B40" i="92"/>
  <c r="N63" i="92" s="1"/>
  <c r="N39" i="92"/>
  <c r="B39" i="92"/>
  <c r="N38" i="92"/>
  <c r="B38" i="92"/>
  <c r="N37" i="92"/>
  <c r="B37" i="92"/>
  <c r="P34" i="92"/>
  <c r="O34" i="92"/>
  <c r="N34" i="92"/>
  <c r="P33" i="92"/>
  <c r="O33" i="92"/>
  <c r="N33" i="92"/>
  <c r="P32" i="92"/>
  <c r="O32" i="92"/>
  <c r="N32" i="92"/>
  <c r="P31" i="92"/>
  <c r="O31" i="92"/>
  <c r="N31" i="92"/>
  <c r="P30" i="92"/>
  <c r="O30" i="92"/>
  <c r="N30" i="92"/>
  <c r="P29" i="92"/>
  <c r="O29" i="92"/>
  <c r="N29" i="92"/>
  <c r="P28" i="92"/>
  <c r="O28" i="92"/>
  <c r="N28" i="92"/>
  <c r="P27" i="92"/>
  <c r="O27" i="92"/>
  <c r="N27" i="92"/>
  <c r="P26" i="92"/>
  <c r="O26" i="92"/>
  <c r="N26" i="92"/>
  <c r="P25" i="92"/>
  <c r="O25" i="92"/>
  <c r="N25" i="92"/>
  <c r="P24" i="92"/>
  <c r="O24" i="92"/>
  <c r="N24" i="92"/>
  <c r="P23" i="92"/>
  <c r="O23" i="92"/>
  <c r="N23" i="92"/>
  <c r="D18" i="92"/>
  <c r="O17" i="92"/>
  <c r="O16" i="92"/>
  <c r="O15" i="92"/>
  <c r="O14" i="92"/>
  <c r="O13" i="92"/>
  <c r="O12" i="92"/>
  <c r="O11" i="92"/>
  <c r="O10" i="92"/>
  <c r="N10" i="92"/>
  <c r="M7" i="92"/>
  <c r="J7" i="92"/>
  <c r="K7" i="92" s="1"/>
  <c r="L7" i="92" s="1"/>
  <c r="N7" i="92" s="1"/>
  <c r="I7" i="92"/>
  <c r="H7" i="92"/>
  <c r="K6" i="92"/>
  <c r="J6" i="92"/>
  <c r="K5" i="92"/>
  <c r="J5" i="92"/>
  <c r="N59" i="91"/>
  <c r="N57" i="91"/>
  <c r="E40" i="91"/>
  <c r="D40" i="91"/>
  <c r="C40" i="91"/>
  <c r="N39" i="91"/>
  <c r="B39" i="91"/>
  <c r="N38" i="91"/>
  <c r="B38" i="91"/>
  <c r="N37" i="91"/>
  <c r="B37" i="91"/>
  <c r="B40" i="91" s="1"/>
  <c r="P34" i="91"/>
  <c r="O34" i="91"/>
  <c r="N34" i="91"/>
  <c r="P33" i="91"/>
  <c r="O33" i="91"/>
  <c r="N33" i="91"/>
  <c r="P32" i="91"/>
  <c r="O32" i="91"/>
  <c r="N32" i="91"/>
  <c r="P31" i="91"/>
  <c r="O31" i="91"/>
  <c r="N31" i="91"/>
  <c r="P30" i="91"/>
  <c r="O30" i="91"/>
  <c r="N30" i="91"/>
  <c r="P29" i="91"/>
  <c r="O29" i="91"/>
  <c r="N29" i="91"/>
  <c r="P28" i="91"/>
  <c r="O28" i="91"/>
  <c r="N28" i="91"/>
  <c r="P27" i="91"/>
  <c r="O27" i="91"/>
  <c r="N27" i="91"/>
  <c r="P26" i="91"/>
  <c r="O26" i="91"/>
  <c r="N26" i="91"/>
  <c r="P25" i="91"/>
  <c r="O25" i="91"/>
  <c r="N25" i="91"/>
  <c r="P24" i="91"/>
  <c r="O24" i="91"/>
  <c r="N24" i="91"/>
  <c r="P23" i="91"/>
  <c r="O23" i="91"/>
  <c r="N23" i="91"/>
  <c r="D18" i="91"/>
  <c r="O17" i="91"/>
  <c r="O16" i="91"/>
  <c r="O15" i="91"/>
  <c r="O14" i="91"/>
  <c r="O13" i="91"/>
  <c r="O12" i="91"/>
  <c r="O11" i="91"/>
  <c r="O10" i="91"/>
  <c r="N10" i="91"/>
  <c r="M7" i="91"/>
  <c r="J7" i="91"/>
  <c r="K7" i="91" s="1"/>
  <c r="L7" i="91" s="1"/>
  <c r="N7" i="91" s="1"/>
  <c r="I7" i="91"/>
  <c r="H7" i="91"/>
  <c r="K6" i="91"/>
  <c r="J6" i="91"/>
  <c r="K5" i="91"/>
  <c r="J5" i="91"/>
  <c r="N70" i="90"/>
  <c r="N59" i="90"/>
  <c r="N57" i="90"/>
  <c r="E40" i="90"/>
  <c r="D40" i="90"/>
  <c r="C40" i="90"/>
  <c r="B40" i="90"/>
  <c r="N63" i="90" s="1"/>
  <c r="N39" i="90"/>
  <c r="B39" i="90"/>
  <c r="N38" i="90"/>
  <c r="B38" i="90"/>
  <c r="N37" i="90"/>
  <c r="B37" i="90"/>
  <c r="P34" i="90"/>
  <c r="O34" i="90"/>
  <c r="N34" i="90"/>
  <c r="P33" i="90"/>
  <c r="O33" i="90"/>
  <c r="N33" i="90"/>
  <c r="P32" i="90"/>
  <c r="O32" i="90"/>
  <c r="N32" i="90"/>
  <c r="P31" i="90"/>
  <c r="O31" i="90"/>
  <c r="N31" i="90"/>
  <c r="P30" i="90"/>
  <c r="O30" i="90"/>
  <c r="N30" i="90"/>
  <c r="P29" i="90"/>
  <c r="O29" i="90"/>
  <c r="N29" i="90"/>
  <c r="P28" i="90"/>
  <c r="O28" i="90"/>
  <c r="N28" i="90"/>
  <c r="P27" i="90"/>
  <c r="O27" i="90"/>
  <c r="N27" i="90"/>
  <c r="P26" i="90"/>
  <c r="O26" i="90"/>
  <c r="N26" i="90"/>
  <c r="P25" i="90"/>
  <c r="O25" i="90"/>
  <c r="N25" i="90"/>
  <c r="P24" i="90"/>
  <c r="O24" i="90"/>
  <c r="N24" i="90"/>
  <c r="P23" i="90"/>
  <c r="O23" i="90"/>
  <c r="N23" i="90"/>
  <c r="D18" i="90"/>
  <c r="O17" i="90"/>
  <c r="O16" i="90"/>
  <c r="O15" i="90"/>
  <c r="O14" i="90"/>
  <c r="O13" i="90"/>
  <c r="O12" i="90"/>
  <c r="O11" i="90"/>
  <c r="O10" i="90"/>
  <c r="N10" i="90"/>
  <c r="M7" i="90"/>
  <c r="J7" i="90"/>
  <c r="K7" i="90" s="1"/>
  <c r="L7" i="90" s="1"/>
  <c r="N7" i="90" s="1"/>
  <c r="I7" i="90"/>
  <c r="H7" i="90"/>
  <c r="K6" i="90"/>
  <c r="J6" i="90"/>
  <c r="K5" i="90"/>
  <c r="J5" i="90"/>
  <c r="N59" i="89"/>
  <c r="N57" i="89"/>
  <c r="E40" i="89"/>
  <c r="D40" i="89"/>
  <c r="C40" i="89"/>
  <c r="N39" i="89"/>
  <c r="B39" i="89"/>
  <c r="N38" i="89"/>
  <c r="B38" i="89"/>
  <c r="N37" i="89"/>
  <c r="B37" i="89"/>
  <c r="B40" i="89" s="1"/>
  <c r="P34" i="89"/>
  <c r="O34" i="89"/>
  <c r="N34" i="89"/>
  <c r="P33" i="89"/>
  <c r="O33" i="89"/>
  <c r="N33" i="89"/>
  <c r="P32" i="89"/>
  <c r="O32" i="89"/>
  <c r="N32" i="89"/>
  <c r="P31" i="89"/>
  <c r="O31" i="89"/>
  <c r="N31" i="89"/>
  <c r="P30" i="89"/>
  <c r="O30" i="89"/>
  <c r="N30" i="89"/>
  <c r="P29" i="89"/>
  <c r="O29" i="89"/>
  <c r="N29" i="89"/>
  <c r="P28" i="89"/>
  <c r="O28" i="89"/>
  <c r="N28" i="89"/>
  <c r="P27" i="89"/>
  <c r="O27" i="89"/>
  <c r="N27" i="89"/>
  <c r="P26" i="89"/>
  <c r="O26" i="89"/>
  <c r="N26" i="89"/>
  <c r="P25" i="89"/>
  <c r="O25" i="89"/>
  <c r="N25" i="89"/>
  <c r="P24" i="89"/>
  <c r="O24" i="89"/>
  <c r="N24" i="89"/>
  <c r="P23" i="89"/>
  <c r="O23" i="89"/>
  <c r="N23" i="89"/>
  <c r="D18" i="89"/>
  <c r="O17" i="89"/>
  <c r="O16" i="89"/>
  <c r="O15" i="89"/>
  <c r="O14" i="89"/>
  <c r="O13" i="89"/>
  <c r="O12" i="89"/>
  <c r="O11" i="89"/>
  <c r="O10" i="89"/>
  <c r="N10" i="89"/>
  <c r="M7" i="89"/>
  <c r="J7" i="89"/>
  <c r="K7" i="89" s="1"/>
  <c r="L7" i="89" s="1"/>
  <c r="N7" i="89" s="1"/>
  <c r="I7" i="89"/>
  <c r="H7" i="89"/>
  <c r="K6" i="89"/>
  <c r="J6" i="89"/>
  <c r="K5" i="89"/>
  <c r="J5" i="89"/>
  <c r="N59" i="88"/>
  <c r="N57" i="88"/>
  <c r="E40" i="88"/>
  <c r="D40" i="88"/>
  <c r="C40" i="88"/>
  <c r="N39" i="88"/>
  <c r="B39" i="88"/>
  <c r="N38" i="88"/>
  <c r="B38" i="88"/>
  <c r="N37" i="88"/>
  <c r="B37" i="88"/>
  <c r="P34" i="88"/>
  <c r="O34" i="88"/>
  <c r="N34" i="88"/>
  <c r="P33" i="88"/>
  <c r="O33" i="88"/>
  <c r="N33" i="88"/>
  <c r="P32" i="88"/>
  <c r="O32" i="88"/>
  <c r="N32" i="88"/>
  <c r="P31" i="88"/>
  <c r="O31" i="88"/>
  <c r="N31" i="88"/>
  <c r="P30" i="88"/>
  <c r="O30" i="88"/>
  <c r="N30" i="88"/>
  <c r="P29" i="88"/>
  <c r="O29" i="88"/>
  <c r="N29" i="88"/>
  <c r="P28" i="88"/>
  <c r="O28" i="88"/>
  <c r="N28" i="88"/>
  <c r="P27" i="88"/>
  <c r="O27" i="88"/>
  <c r="N27" i="88"/>
  <c r="P26" i="88"/>
  <c r="O26" i="88"/>
  <c r="N26" i="88"/>
  <c r="P25" i="88"/>
  <c r="O25" i="88"/>
  <c r="N25" i="88"/>
  <c r="P24" i="88"/>
  <c r="O24" i="88"/>
  <c r="N24" i="88"/>
  <c r="P23" i="88"/>
  <c r="O23" i="88"/>
  <c r="N23" i="88"/>
  <c r="D18" i="88"/>
  <c r="O17" i="88"/>
  <c r="O16" i="88"/>
  <c r="O15" i="88"/>
  <c r="O14" i="88"/>
  <c r="O13" i="88"/>
  <c r="O12" i="88"/>
  <c r="O11" i="88"/>
  <c r="O10" i="88"/>
  <c r="N10" i="88"/>
  <c r="M7" i="88"/>
  <c r="J7" i="88"/>
  <c r="K7" i="88" s="1"/>
  <c r="L7" i="88" s="1"/>
  <c r="N7" i="88" s="1"/>
  <c r="I7" i="88"/>
  <c r="H7" i="88"/>
  <c r="K6" i="88"/>
  <c r="J6" i="88"/>
  <c r="K5" i="88"/>
  <c r="J5" i="88"/>
  <c r="N59" i="87"/>
  <c r="N57" i="87"/>
  <c r="E40" i="87"/>
  <c r="D40" i="87"/>
  <c r="C40" i="87"/>
  <c r="N39" i="87"/>
  <c r="B39" i="87"/>
  <c r="N38" i="87"/>
  <c r="B38" i="87"/>
  <c r="B40" i="87" s="1"/>
  <c r="N37" i="87"/>
  <c r="B37" i="87"/>
  <c r="P34" i="87"/>
  <c r="O34" i="87"/>
  <c r="N34" i="87"/>
  <c r="P33" i="87"/>
  <c r="O33" i="87"/>
  <c r="N33" i="87"/>
  <c r="P32" i="87"/>
  <c r="O32" i="87"/>
  <c r="N32" i="87"/>
  <c r="P31" i="87"/>
  <c r="O31" i="87"/>
  <c r="N31" i="87"/>
  <c r="P30" i="87"/>
  <c r="O30" i="87"/>
  <c r="N30" i="87"/>
  <c r="P29" i="87"/>
  <c r="O29" i="87"/>
  <c r="N29" i="87"/>
  <c r="P28" i="87"/>
  <c r="O28" i="87"/>
  <c r="N28" i="87"/>
  <c r="P27" i="87"/>
  <c r="O27" i="87"/>
  <c r="N27" i="87"/>
  <c r="P26" i="87"/>
  <c r="O26" i="87"/>
  <c r="N26" i="87"/>
  <c r="P25" i="87"/>
  <c r="O25" i="87"/>
  <c r="N25" i="87"/>
  <c r="P24" i="87"/>
  <c r="O24" i="87"/>
  <c r="N24" i="87"/>
  <c r="P23" i="87"/>
  <c r="O23" i="87"/>
  <c r="N23" i="87"/>
  <c r="D18" i="87"/>
  <c r="O17" i="87"/>
  <c r="O16" i="87"/>
  <c r="O15" i="87"/>
  <c r="O14" i="87"/>
  <c r="O13" i="87"/>
  <c r="O12" i="87"/>
  <c r="O11" i="87"/>
  <c r="O10" i="87"/>
  <c r="N10" i="87"/>
  <c r="M7" i="87"/>
  <c r="J7" i="87"/>
  <c r="K7" i="87" s="1"/>
  <c r="L7" i="87" s="1"/>
  <c r="N7" i="87" s="1"/>
  <c r="I7" i="87"/>
  <c r="H7" i="87"/>
  <c r="K6" i="87"/>
  <c r="J6" i="87"/>
  <c r="K5" i="87"/>
  <c r="J5" i="87"/>
  <c r="N59" i="86"/>
  <c r="N57" i="86"/>
  <c r="E40" i="86"/>
  <c r="D40" i="86"/>
  <c r="C40" i="86"/>
  <c r="N39" i="86"/>
  <c r="B39" i="86"/>
  <c r="N38" i="86"/>
  <c r="B38" i="86"/>
  <c r="N37" i="86"/>
  <c r="B37" i="86"/>
  <c r="B40" i="86" s="1"/>
  <c r="P34" i="86"/>
  <c r="O34" i="86"/>
  <c r="N34" i="86"/>
  <c r="P33" i="86"/>
  <c r="O33" i="86"/>
  <c r="N33" i="86"/>
  <c r="P32" i="86"/>
  <c r="O32" i="86"/>
  <c r="N32" i="86"/>
  <c r="P31" i="86"/>
  <c r="O31" i="86"/>
  <c r="N31" i="86"/>
  <c r="P30" i="86"/>
  <c r="O30" i="86"/>
  <c r="N30" i="86"/>
  <c r="P29" i="86"/>
  <c r="O29" i="86"/>
  <c r="N29" i="86"/>
  <c r="P28" i="86"/>
  <c r="O28" i="86"/>
  <c r="N28" i="86"/>
  <c r="P27" i="86"/>
  <c r="O27" i="86"/>
  <c r="N27" i="86"/>
  <c r="P26" i="86"/>
  <c r="O26" i="86"/>
  <c r="N26" i="86"/>
  <c r="P25" i="86"/>
  <c r="O25" i="86"/>
  <c r="N25" i="86"/>
  <c r="P24" i="86"/>
  <c r="O24" i="86"/>
  <c r="N24" i="86"/>
  <c r="P23" i="86"/>
  <c r="O23" i="86"/>
  <c r="N23" i="86"/>
  <c r="D18" i="86"/>
  <c r="O17" i="86"/>
  <c r="O16" i="86"/>
  <c r="O15" i="86"/>
  <c r="O14" i="86"/>
  <c r="O13" i="86"/>
  <c r="O12" i="86"/>
  <c r="O11" i="86"/>
  <c r="O10" i="86"/>
  <c r="N10" i="86"/>
  <c r="M7" i="86"/>
  <c r="J7" i="86"/>
  <c r="K7" i="86" s="1"/>
  <c r="L7" i="86" s="1"/>
  <c r="N7" i="86" s="1"/>
  <c r="I7" i="86"/>
  <c r="H7" i="86"/>
  <c r="K6" i="86"/>
  <c r="J6" i="86"/>
  <c r="K5" i="86"/>
  <c r="J5" i="86"/>
  <c r="N70" i="85"/>
  <c r="N59" i="85"/>
  <c r="N57" i="85"/>
  <c r="E40" i="85"/>
  <c r="D40" i="85"/>
  <c r="C40" i="85"/>
  <c r="B40" i="85"/>
  <c r="N63" i="85" s="1"/>
  <c r="N39" i="85"/>
  <c r="B39" i="85"/>
  <c r="N38" i="85"/>
  <c r="B38" i="85"/>
  <c r="N37" i="85"/>
  <c r="B37" i="85"/>
  <c r="P34" i="85"/>
  <c r="O34" i="85"/>
  <c r="N34" i="85"/>
  <c r="P33" i="85"/>
  <c r="O33" i="85"/>
  <c r="N33" i="85"/>
  <c r="P32" i="85"/>
  <c r="O32" i="85"/>
  <c r="N32" i="85"/>
  <c r="P31" i="85"/>
  <c r="O31" i="85"/>
  <c r="N31" i="85"/>
  <c r="P30" i="85"/>
  <c r="O30" i="85"/>
  <c r="N30" i="85"/>
  <c r="P29" i="85"/>
  <c r="O29" i="85"/>
  <c r="N29" i="85"/>
  <c r="P28" i="85"/>
  <c r="O28" i="85"/>
  <c r="N28" i="85"/>
  <c r="P27" i="85"/>
  <c r="O27" i="85"/>
  <c r="N27" i="85"/>
  <c r="P26" i="85"/>
  <c r="O26" i="85"/>
  <c r="N26" i="85"/>
  <c r="P25" i="85"/>
  <c r="O25" i="85"/>
  <c r="N25" i="85"/>
  <c r="P24" i="85"/>
  <c r="O24" i="85"/>
  <c r="N24" i="85"/>
  <c r="P23" i="85"/>
  <c r="O23" i="85"/>
  <c r="N23" i="85"/>
  <c r="D18" i="85"/>
  <c r="O17" i="85"/>
  <c r="O16" i="85"/>
  <c r="O15" i="85"/>
  <c r="O14" i="85"/>
  <c r="O13" i="85"/>
  <c r="O12" i="85"/>
  <c r="O11" i="85"/>
  <c r="O10" i="85"/>
  <c r="N10" i="85"/>
  <c r="M7" i="85"/>
  <c r="J7" i="85"/>
  <c r="K7" i="85" s="1"/>
  <c r="L7" i="85" s="1"/>
  <c r="N7" i="85" s="1"/>
  <c r="I7" i="85"/>
  <c r="H7" i="85"/>
  <c r="K6" i="85"/>
  <c r="J6" i="85"/>
  <c r="K5" i="85"/>
  <c r="J5" i="85"/>
  <c r="N59" i="84"/>
  <c r="N57" i="84"/>
  <c r="E40" i="84"/>
  <c r="D40" i="84"/>
  <c r="C40" i="84"/>
  <c r="N39" i="84"/>
  <c r="B39" i="84"/>
  <c r="N38" i="84"/>
  <c r="B38" i="84"/>
  <c r="B40" i="84" s="1"/>
  <c r="N37" i="84"/>
  <c r="B37" i="84"/>
  <c r="P34" i="84"/>
  <c r="O34" i="84"/>
  <c r="N34" i="84"/>
  <c r="P33" i="84"/>
  <c r="O33" i="84"/>
  <c r="N33" i="84"/>
  <c r="P32" i="84"/>
  <c r="O32" i="84"/>
  <c r="N32" i="84"/>
  <c r="P31" i="84"/>
  <c r="O31" i="84"/>
  <c r="N31" i="84"/>
  <c r="P30" i="84"/>
  <c r="O30" i="84"/>
  <c r="N30" i="84"/>
  <c r="P29" i="84"/>
  <c r="O29" i="84"/>
  <c r="N29" i="84"/>
  <c r="P28" i="84"/>
  <c r="O28" i="84"/>
  <c r="N28" i="84"/>
  <c r="P27" i="84"/>
  <c r="O27" i="84"/>
  <c r="N27" i="84"/>
  <c r="P26" i="84"/>
  <c r="O26" i="84"/>
  <c r="N26" i="84"/>
  <c r="P25" i="84"/>
  <c r="O25" i="84"/>
  <c r="N25" i="84"/>
  <c r="P24" i="84"/>
  <c r="O24" i="84"/>
  <c r="N24" i="84"/>
  <c r="P23" i="84"/>
  <c r="O23" i="84"/>
  <c r="N23" i="84"/>
  <c r="D18" i="84"/>
  <c r="O17" i="84"/>
  <c r="O16" i="84"/>
  <c r="O15" i="84"/>
  <c r="O14" i="84"/>
  <c r="O13" i="84"/>
  <c r="O12" i="84"/>
  <c r="O11" i="84"/>
  <c r="O10" i="84"/>
  <c r="N10" i="84"/>
  <c r="M7" i="84"/>
  <c r="J7" i="84"/>
  <c r="I7" i="84"/>
  <c r="H7" i="84"/>
  <c r="K6" i="84"/>
  <c r="J6" i="84"/>
  <c r="K5" i="84"/>
  <c r="J5" i="84"/>
  <c r="N59" i="83"/>
  <c r="N57" i="83"/>
  <c r="E40" i="83"/>
  <c r="D40" i="83"/>
  <c r="C40" i="83"/>
  <c r="N39" i="83"/>
  <c r="B39" i="83"/>
  <c r="O39" i="83" s="1"/>
  <c r="N38" i="83"/>
  <c r="B38" i="83"/>
  <c r="P37" i="83"/>
  <c r="N37" i="83"/>
  <c r="B37" i="83"/>
  <c r="O37" i="83" s="1"/>
  <c r="P34" i="83"/>
  <c r="O34" i="83"/>
  <c r="N34" i="83"/>
  <c r="P33" i="83"/>
  <c r="O33" i="83"/>
  <c r="N33" i="83"/>
  <c r="P32" i="83"/>
  <c r="O32" i="83"/>
  <c r="N32" i="83"/>
  <c r="P31" i="83"/>
  <c r="O31" i="83"/>
  <c r="N31" i="83"/>
  <c r="P30" i="83"/>
  <c r="O30" i="83"/>
  <c r="N30" i="83"/>
  <c r="P29" i="83"/>
  <c r="O29" i="83"/>
  <c r="N29" i="83"/>
  <c r="P28" i="83"/>
  <c r="O28" i="83"/>
  <c r="N28" i="83"/>
  <c r="P27" i="83"/>
  <c r="O27" i="83"/>
  <c r="N27" i="83"/>
  <c r="P26" i="83"/>
  <c r="O26" i="83"/>
  <c r="N26" i="83"/>
  <c r="P25" i="83"/>
  <c r="O25" i="83"/>
  <c r="N25" i="83"/>
  <c r="P24" i="83"/>
  <c r="O24" i="83"/>
  <c r="N24" i="83"/>
  <c r="P23" i="83"/>
  <c r="O23" i="83"/>
  <c r="N23" i="83"/>
  <c r="D18" i="83"/>
  <c r="O17" i="83"/>
  <c r="O16" i="83"/>
  <c r="O15" i="83"/>
  <c r="O14" i="83"/>
  <c r="O13" i="83"/>
  <c r="O12" i="83"/>
  <c r="O11" i="83"/>
  <c r="O10" i="83"/>
  <c r="N10" i="83"/>
  <c r="M7" i="83"/>
  <c r="J7" i="83"/>
  <c r="I7" i="83"/>
  <c r="H7" i="83"/>
  <c r="J6" i="83"/>
  <c r="K6" i="83" s="1"/>
  <c r="K5" i="83"/>
  <c r="J5" i="83"/>
  <c r="N59" i="82"/>
  <c r="N57" i="82"/>
  <c r="E40" i="82"/>
  <c r="D40" i="82"/>
  <c r="C40" i="82"/>
  <c r="N39" i="82"/>
  <c r="B39" i="82"/>
  <c r="O39" i="82" s="1"/>
  <c r="N38" i="82"/>
  <c r="B38" i="82"/>
  <c r="P37" i="82"/>
  <c r="N37" i="82"/>
  <c r="B37" i="82"/>
  <c r="O37" i="82" s="1"/>
  <c r="P34" i="82"/>
  <c r="O34" i="82"/>
  <c r="N34" i="82"/>
  <c r="P33" i="82"/>
  <c r="O33" i="82"/>
  <c r="N33" i="82"/>
  <c r="P32" i="82"/>
  <c r="O32" i="82"/>
  <c r="N32" i="82"/>
  <c r="P31" i="82"/>
  <c r="O31" i="82"/>
  <c r="N31" i="82"/>
  <c r="P30" i="82"/>
  <c r="O30" i="82"/>
  <c r="N30" i="82"/>
  <c r="P29" i="82"/>
  <c r="O29" i="82"/>
  <c r="N29" i="82"/>
  <c r="P28" i="82"/>
  <c r="O28" i="82"/>
  <c r="N28" i="82"/>
  <c r="P27" i="82"/>
  <c r="O27" i="82"/>
  <c r="N27" i="82"/>
  <c r="P26" i="82"/>
  <c r="O26" i="82"/>
  <c r="N26" i="82"/>
  <c r="P25" i="82"/>
  <c r="O25" i="82"/>
  <c r="N25" i="82"/>
  <c r="P24" i="82"/>
  <c r="O24" i="82"/>
  <c r="N24" i="82"/>
  <c r="P23" i="82"/>
  <c r="O23" i="82"/>
  <c r="N23" i="82"/>
  <c r="D18" i="82"/>
  <c r="O17" i="82"/>
  <c r="O16" i="82"/>
  <c r="O15" i="82"/>
  <c r="O14" i="82"/>
  <c r="O13" i="82"/>
  <c r="O12" i="82"/>
  <c r="O11" i="82"/>
  <c r="O10" i="82"/>
  <c r="N10" i="82"/>
  <c r="M7" i="82"/>
  <c r="J7" i="82"/>
  <c r="K7" i="82" s="1"/>
  <c r="L7" i="82" s="1"/>
  <c r="N7" i="82" s="1"/>
  <c r="I7" i="82"/>
  <c r="H7" i="82"/>
  <c r="J6" i="82"/>
  <c r="K6" i="82" s="1"/>
  <c r="K5" i="82"/>
  <c r="J5" i="82"/>
  <c r="N59" i="81"/>
  <c r="N57" i="81"/>
  <c r="E40" i="81"/>
  <c r="D40" i="81"/>
  <c r="C40" i="81"/>
  <c r="P39" i="81"/>
  <c r="N39" i="81"/>
  <c r="B39" i="81"/>
  <c r="O39" i="81" s="1"/>
  <c r="N38" i="81"/>
  <c r="B38" i="81"/>
  <c r="N37" i="81"/>
  <c r="B37" i="81"/>
  <c r="O37" i="81" s="1"/>
  <c r="P34" i="81"/>
  <c r="O34" i="81"/>
  <c r="N34" i="81"/>
  <c r="P33" i="81"/>
  <c r="O33" i="81"/>
  <c r="N33" i="81"/>
  <c r="P32" i="81"/>
  <c r="O32" i="81"/>
  <c r="N32" i="81"/>
  <c r="P31" i="81"/>
  <c r="O31" i="81"/>
  <c r="N31" i="81"/>
  <c r="P30" i="81"/>
  <c r="O30" i="81"/>
  <c r="N30" i="81"/>
  <c r="P29" i="81"/>
  <c r="O29" i="81"/>
  <c r="N29" i="81"/>
  <c r="P28" i="81"/>
  <c r="O28" i="81"/>
  <c r="N28" i="81"/>
  <c r="P27" i="81"/>
  <c r="O27" i="81"/>
  <c r="N27" i="81"/>
  <c r="P26" i="81"/>
  <c r="O26" i="81"/>
  <c r="N26" i="81"/>
  <c r="P25" i="81"/>
  <c r="O25" i="81"/>
  <c r="N25" i="81"/>
  <c r="P24" i="81"/>
  <c r="O24" i="81"/>
  <c r="N24" i="81"/>
  <c r="P23" i="81"/>
  <c r="O23" i="81"/>
  <c r="N23" i="81"/>
  <c r="D18" i="81"/>
  <c r="O17" i="81"/>
  <c r="O16" i="81"/>
  <c r="O15" i="81"/>
  <c r="O14" i="81"/>
  <c r="O13" i="81"/>
  <c r="O12" i="81"/>
  <c r="O11" i="81"/>
  <c r="O10" i="81"/>
  <c r="N10" i="81"/>
  <c r="M7" i="81"/>
  <c r="J7" i="81"/>
  <c r="K7" i="81" s="1"/>
  <c r="L7" i="81" s="1"/>
  <c r="N7" i="81" s="1"/>
  <c r="I7" i="81"/>
  <c r="H7" i="81"/>
  <c r="J6" i="81"/>
  <c r="K6" i="81" s="1"/>
  <c r="K5" i="81"/>
  <c r="J5" i="81"/>
  <c r="N59" i="80"/>
  <c r="N57" i="80"/>
  <c r="E40" i="80"/>
  <c r="D40" i="80"/>
  <c r="C40" i="80"/>
  <c r="P39" i="80"/>
  <c r="N39" i="80"/>
  <c r="B39" i="80"/>
  <c r="O39" i="80" s="1"/>
  <c r="N38" i="80"/>
  <c r="B38" i="80"/>
  <c r="N37" i="80"/>
  <c r="B37" i="80"/>
  <c r="O37" i="80" s="1"/>
  <c r="P34" i="80"/>
  <c r="O34" i="80"/>
  <c r="N34" i="80"/>
  <c r="P33" i="80"/>
  <c r="O33" i="80"/>
  <c r="N33" i="80"/>
  <c r="P32" i="80"/>
  <c r="O32" i="80"/>
  <c r="N32" i="80"/>
  <c r="P31" i="80"/>
  <c r="O31" i="80"/>
  <c r="N31" i="80"/>
  <c r="P30" i="80"/>
  <c r="O30" i="80"/>
  <c r="N30" i="80"/>
  <c r="P29" i="80"/>
  <c r="O29" i="80"/>
  <c r="N29" i="80"/>
  <c r="P28" i="80"/>
  <c r="O28" i="80"/>
  <c r="N28" i="80"/>
  <c r="P27" i="80"/>
  <c r="O27" i="80"/>
  <c r="N27" i="80"/>
  <c r="P26" i="80"/>
  <c r="O26" i="80"/>
  <c r="N26" i="80"/>
  <c r="P25" i="80"/>
  <c r="O25" i="80"/>
  <c r="N25" i="80"/>
  <c r="P24" i="80"/>
  <c r="O24" i="80"/>
  <c r="N24" i="80"/>
  <c r="P23" i="80"/>
  <c r="O23" i="80"/>
  <c r="N23" i="80"/>
  <c r="D18" i="80"/>
  <c r="O17" i="80"/>
  <c r="O16" i="80"/>
  <c r="O15" i="80"/>
  <c r="O14" i="80"/>
  <c r="O13" i="80"/>
  <c r="O12" i="80"/>
  <c r="O11" i="80"/>
  <c r="O10" i="80"/>
  <c r="N10" i="80"/>
  <c r="M7" i="80"/>
  <c r="J7" i="80"/>
  <c r="K7" i="80" s="1"/>
  <c r="L7" i="80" s="1"/>
  <c r="N7" i="80" s="1"/>
  <c r="I7" i="80"/>
  <c r="H7" i="80"/>
  <c r="J6" i="80"/>
  <c r="K6" i="80" s="1"/>
  <c r="K5" i="80"/>
  <c r="J5" i="80"/>
  <c r="N59" i="79"/>
  <c r="N57" i="79"/>
  <c r="E40" i="79"/>
  <c r="D40" i="79"/>
  <c r="C40" i="79"/>
  <c r="P39" i="79"/>
  <c r="N39" i="79"/>
  <c r="B39" i="79"/>
  <c r="O39" i="79" s="1"/>
  <c r="N38" i="79"/>
  <c r="B38" i="79"/>
  <c r="P37" i="79"/>
  <c r="N37" i="79"/>
  <c r="B37" i="79"/>
  <c r="O37" i="79" s="1"/>
  <c r="P34" i="79"/>
  <c r="O34" i="79"/>
  <c r="N34" i="79"/>
  <c r="P33" i="79"/>
  <c r="O33" i="79"/>
  <c r="N33" i="79"/>
  <c r="P32" i="79"/>
  <c r="O32" i="79"/>
  <c r="N32" i="79"/>
  <c r="P31" i="79"/>
  <c r="O31" i="79"/>
  <c r="N31" i="79"/>
  <c r="P30" i="79"/>
  <c r="O30" i="79"/>
  <c r="N30" i="79"/>
  <c r="P29" i="79"/>
  <c r="O29" i="79"/>
  <c r="N29" i="79"/>
  <c r="P28" i="79"/>
  <c r="O28" i="79"/>
  <c r="N28" i="79"/>
  <c r="P27" i="79"/>
  <c r="O27" i="79"/>
  <c r="N27" i="79"/>
  <c r="P26" i="79"/>
  <c r="O26" i="79"/>
  <c r="N26" i="79"/>
  <c r="P25" i="79"/>
  <c r="O25" i="79"/>
  <c r="N25" i="79"/>
  <c r="P24" i="79"/>
  <c r="O24" i="79"/>
  <c r="N24" i="79"/>
  <c r="P23" i="79"/>
  <c r="O23" i="79"/>
  <c r="N23" i="79"/>
  <c r="D18" i="79"/>
  <c r="O17" i="79"/>
  <c r="O16" i="79"/>
  <c r="O15" i="79"/>
  <c r="O14" i="79"/>
  <c r="O13" i="79"/>
  <c r="O12" i="79"/>
  <c r="O11" i="79"/>
  <c r="O10" i="79"/>
  <c r="N10" i="79"/>
  <c r="M7" i="79"/>
  <c r="J7" i="79"/>
  <c r="I7" i="79"/>
  <c r="H7" i="79"/>
  <c r="J6" i="79"/>
  <c r="K6" i="79" s="1"/>
  <c r="K5" i="79"/>
  <c r="J5" i="79"/>
  <c r="N59" i="78"/>
  <c r="N57" i="78"/>
  <c r="E40" i="78"/>
  <c r="D40" i="78"/>
  <c r="C40" i="78"/>
  <c r="N39" i="78"/>
  <c r="B39" i="78"/>
  <c r="O39" i="78" s="1"/>
  <c r="N38" i="78"/>
  <c r="B38" i="78"/>
  <c r="N37" i="78"/>
  <c r="B37" i="78"/>
  <c r="O37" i="78" s="1"/>
  <c r="P34" i="78"/>
  <c r="O34" i="78"/>
  <c r="N34" i="78"/>
  <c r="P33" i="78"/>
  <c r="O33" i="78"/>
  <c r="N33" i="78"/>
  <c r="P32" i="78"/>
  <c r="O32" i="78"/>
  <c r="N32" i="78"/>
  <c r="P31" i="78"/>
  <c r="O31" i="78"/>
  <c r="N31" i="78"/>
  <c r="P30" i="78"/>
  <c r="O30" i="78"/>
  <c r="N30" i="78"/>
  <c r="P29" i="78"/>
  <c r="O29" i="78"/>
  <c r="N29" i="78"/>
  <c r="P28" i="78"/>
  <c r="O28" i="78"/>
  <c r="N28" i="78"/>
  <c r="P27" i="78"/>
  <c r="O27" i="78"/>
  <c r="N27" i="78"/>
  <c r="P26" i="78"/>
  <c r="O26" i="78"/>
  <c r="N26" i="78"/>
  <c r="P25" i="78"/>
  <c r="O25" i="78"/>
  <c r="N25" i="78"/>
  <c r="P24" i="78"/>
  <c r="O24" i="78"/>
  <c r="N24" i="78"/>
  <c r="P23" i="78"/>
  <c r="O23" i="78"/>
  <c r="N23" i="78"/>
  <c r="D18" i="78"/>
  <c r="O17" i="78"/>
  <c r="O16" i="78"/>
  <c r="O15" i="78"/>
  <c r="O14" i="78"/>
  <c r="O13" i="78"/>
  <c r="O12" i="78"/>
  <c r="O11" i="78"/>
  <c r="O10" i="78"/>
  <c r="N10" i="78"/>
  <c r="M7" i="78"/>
  <c r="J7" i="78"/>
  <c r="I7" i="78"/>
  <c r="H7" i="78"/>
  <c r="K6" i="78"/>
  <c r="J6" i="78"/>
  <c r="K5" i="78"/>
  <c r="J5" i="78"/>
  <c r="N59" i="77"/>
  <c r="N57" i="77"/>
  <c r="E40" i="77"/>
  <c r="D40" i="77"/>
  <c r="C40" i="77"/>
  <c r="N39" i="77"/>
  <c r="B39" i="77"/>
  <c r="O39" i="77" s="1"/>
  <c r="N38" i="77"/>
  <c r="B38" i="77"/>
  <c r="N37" i="77"/>
  <c r="B37" i="77"/>
  <c r="O37" i="77" s="1"/>
  <c r="P34" i="77"/>
  <c r="O34" i="77"/>
  <c r="N34" i="77"/>
  <c r="P33" i="77"/>
  <c r="O33" i="77"/>
  <c r="N33" i="77"/>
  <c r="P32" i="77"/>
  <c r="O32" i="77"/>
  <c r="N32" i="77"/>
  <c r="P31" i="77"/>
  <c r="O31" i="77"/>
  <c r="N31" i="77"/>
  <c r="P30" i="77"/>
  <c r="O30" i="77"/>
  <c r="N30" i="77"/>
  <c r="P29" i="77"/>
  <c r="O29" i="77"/>
  <c r="N29" i="77"/>
  <c r="P28" i="77"/>
  <c r="O28" i="77"/>
  <c r="N28" i="77"/>
  <c r="P27" i="77"/>
  <c r="O27" i="77"/>
  <c r="N27" i="77"/>
  <c r="P26" i="77"/>
  <c r="O26" i="77"/>
  <c r="N26" i="77"/>
  <c r="P25" i="77"/>
  <c r="O25" i="77"/>
  <c r="N25" i="77"/>
  <c r="P24" i="77"/>
  <c r="O24" i="77"/>
  <c r="N24" i="77"/>
  <c r="P23" i="77"/>
  <c r="O23" i="77"/>
  <c r="N23" i="77"/>
  <c r="D18" i="77"/>
  <c r="O17" i="77"/>
  <c r="O16" i="77"/>
  <c r="O15" i="77"/>
  <c r="O14" i="77"/>
  <c r="O13" i="77"/>
  <c r="O12" i="77"/>
  <c r="O11" i="77"/>
  <c r="O10" i="77"/>
  <c r="N10" i="77"/>
  <c r="M7" i="77"/>
  <c r="J7" i="77"/>
  <c r="I7" i="77"/>
  <c r="H7" i="77"/>
  <c r="K6" i="77"/>
  <c r="J6" i="77"/>
  <c r="K5" i="77"/>
  <c r="J5" i="77"/>
  <c r="N59" i="76"/>
  <c r="N57" i="76"/>
  <c r="E40" i="76"/>
  <c r="D40" i="76"/>
  <c r="C40" i="76"/>
  <c r="O39" i="76"/>
  <c r="N39" i="76"/>
  <c r="B39" i="76"/>
  <c r="P39" i="76" s="1"/>
  <c r="N38" i="76"/>
  <c r="B38" i="76"/>
  <c r="P37" i="76"/>
  <c r="N37" i="76"/>
  <c r="B37" i="76"/>
  <c r="B40" i="76" s="1"/>
  <c r="P34" i="76"/>
  <c r="O34" i="76"/>
  <c r="N34" i="76"/>
  <c r="P33" i="76"/>
  <c r="O33" i="76"/>
  <c r="N33" i="76"/>
  <c r="P32" i="76"/>
  <c r="O32" i="76"/>
  <c r="N32" i="76"/>
  <c r="P31" i="76"/>
  <c r="O31" i="76"/>
  <c r="N31" i="76"/>
  <c r="P30" i="76"/>
  <c r="O30" i="76"/>
  <c r="N30" i="76"/>
  <c r="P29" i="76"/>
  <c r="O29" i="76"/>
  <c r="N29" i="76"/>
  <c r="P28" i="76"/>
  <c r="O28" i="76"/>
  <c r="N28" i="76"/>
  <c r="P27" i="76"/>
  <c r="O27" i="76"/>
  <c r="N27" i="76"/>
  <c r="P26" i="76"/>
  <c r="O26" i="76"/>
  <c r="N26" i="76"/>
  <c r="P25" i="76"/>
  <c r="O25" i="76"/>
  <c r="N25" i="76"/>
  <c r="P24" i="76"/>
  <c r="O24" i="76"/>
  <c r="N24" i="76"/>
  <c r="P23" i="76"/>
  <c r="O23" i="76"/>
  <c r="N23" i="76"/>
  <c r="D18" i="76"/>
  <c r="O17" i="76"/>
  <c r="O16" i="76"/>
  <c r="O15" i="76"/>
  <c r="O14" i="76"/>
  <c r="O13" i="76"/>
  <c r="O12" i="76"/>
  <c r="O11" i="76"/>
  <c r="O10" i="76"/>
  <c r="N10" i="76"/>
  <c r="M7" i="76"/>
  <c r="I7" i="76"/>
  <c r="H7" i="76"/>
  <c r="K6" i="76"/>
  <c r="J6" i="76"/>
  <c r="J5" i="76"/>
  <c r="J7" i="76" s="1"/>
  <c r="K7" i="76" s="1"/>
  <c r="L7" i="76" s="1"/>
  <c r="N7" i="76" s="1"/>
  <c r="N59" i="75"/>
  <c r="N57" i="75"/>
  <c r="E40" i="75"/>
  <c r="D40" i="75"/>
  <c r="C40" i="75"/>
  <c r="P39" i="75"/>
  <c r="N39" i="75"/>
  <c r="B39" i="75"/>
  <c r="O39" i="75" s="1"/>
  <c r="P38" i="75"/>
  <c r="O38" i="75"/>
  <c r="N38" i="75"/>
  <c r="B38" i="75"/>
  <c r="P37" i="75"/>
  <c r="N37" i="75"/>
  <c r="B37" i="75"/>
  <c r="B40" i="75" s="1"/>
  <c r="P34" i="75"/>
  <c r="O34" i="75"/>
  <c r="N34" i="75"/>
  <c r="P33" i="75"/>
  <c r="O33" i="75"/>
  <c r="N33" i="75"/>
  <c r="P32" i="75"/>
  <c r="O32" i="75"/>
  <c r="N32" i="75"/>
  <c r="P31" i="75"/>
  <c r="O31" i="75"/>
  <c r="N31" i="75"/>
  <c r="P30" i="75"/>
  <c r="O30" i="75"/>
  <c r="N30" i="75"/>
  <c r="P29" i="75"/>
  <c r="O29" i="75"/>
  <c r="N29" i="75"/>
  <c r="P28" i="75"/>
  <c r="O28" i="75"/>
  <c r="N28" i="75"/>
  <c r="P27" i="75"/>
  <c r="O27" i="75"/>
  <c r="N27" i="75"/>
  <c r="P26" i="75"/>
  <c r="O26" i="75"/>
  <c r="N26" i="75"/>
  <c r="P25" i="75"/>
  <c r="O25" i="75"/>
  <c r="N25" i="75"/>
  <c r="P24" i="75"/>
  <c r="O24" i="75"/>
  <c r="N24" i="75"/>
  <c r="P23" i="75"/>
  <c r="O23" i="75"/>
  <c r="N23" i="75"/>
  <c r="D18" i="75"/>
  <c r="O17" i="75"/>
  <c r="O16" i="75"/>
  <c r="O15" i="75"/>
  <c r="O14" i="75"/>
  <c r="O13" i="75"/>
  <c r="O12" i="75"/>
  <c r="O11" i="75"/>
  <c r="O10" i="75"/>
  <c r="N10" i="75"/>
  <c r="M7" i="75"/>
  <c r="I7" i="75"/>
  <c r="H7" i="75"/>
  <c r="K6" i="75"/>
  <c r="J6" i="75"/>
  <c r="J5" i="75"/>
  <c r="J7" i="75" s="1"/>
  <c r="K7" i="75" s="1"/>
  <c r="L7" i="75" s="1"/>
  <c r="N7" i="75" s="1"/>
  <c r="N59" i="74"/>
  <c r="N57" i="74"/>
  <c r="E40" i="74"/>
  <c r="D40" i="74"/>
  <c r="C40" i="74"/>
  <c r="P39" i="74"/>
  <c r="N39" i="74"/>
  <c r="B39" i="74"/>
  <c r="O39" i="74" s="1"/>
  <c r="P38" i="74"/>
  <c r="O38" i="74"/>
  <c r="N38" i="74"/>
  <c r="B38" i="74"/>
  <c r="P37" i="74"/>
  <c r="N37" i="74"/>
  <c r="B37" i="74"/>
  <c r="B40" i="74" s="1"/>
  <c r="P34" i="74"/>
  <c r="O34" i="74"/>
  <c r="N34" i="74"/>
  <c r="P33" i="74"/>
  <c r="O33" i="74"/>
  <c r="N33" i="74"/>
  <c r="P32" i="74"/>
  <c r="O32" i="74"/>
  <c r="N32" i="74"/>
  <c r="P31" i="74"/>
  <c r="O31" i="74"/>
  <c r="N31" i="74"/>
  <c r="P30" i="74"/>
  <c r="O30" i="74"/>
  <c r="N30" i="74"/>
  <c r="P29" i="74"/>
  <c r="O29" i="74"/>
  <c r="N29" i="74"/>
  <c r="P28" i="74"/>
  <c r="O28" i="74"/>
  <c r="N28" i="74"/>
  <c r="P27" i="74"/>
  <c r="O27" i="74"/>
  <c r="N27" i="74"/>
  <c r="P26" i="74"/>
  <c r="O26" i="74"/>
  <c r="N26" i="74"/>
  <c r="P25" i="74"/>
  <c r="O25" i="74"/>
  <c r="N25" i="74"/>
  <c r="P24" i="74"/>
  <c r="O24" i="74"/>
  <c r="N24" i="74"/>
  <c r="P23" i="74"/>
  <c r="O23" i="74"/>
  <c r="N23" i="74"/>
  <c r="D18" i="74"/>
  <c r="O17" i="74"/>
  <c r="O16" i="74"/>
  <c r="O15" i="74"/>
  <c r="O14" i="74"/>
  <c r="O13" i="74"/>
  <c r="O12" i="74"/>
  <c r="O11" i="74"/>
  <c r="O10" i="74"/>
  <c r="N10" i="74"/>
  <c r="M7" i="74"/>
  <c r="I7" i="74"/>
  <c r="H7" i="74"/>
  <c r="K6" i="74"/>
  <c r="J6" i="74"/>
  <c r="J5" i="74"/>
  <c r="J7" i="74" s="1"/>
  <c r="K7" i="74" s="1"/>
  <c r="L7" i="74" s="1"/>
  <c r="N7" i="74" s="1"/>
  <c r="N59" i="73"/>
  <c r="N57" i="73"/>
  <c r="E40" i="73"/>
  <c r="D40" i="73"/>
  <c r="C40" i="73"/>
  <c r="N39" i="73"/>
  <c r="B39" i="73"/>
  <c r="O39" i="73" s="1"/>
  <c r="N38" i="73"/>
  <c r="B38" i="73"/>
  <c r="O38" i="73" s="1"/>
  <c r="N37" i="73"/>
  <c r="B37" i="73"/>
  <c r="B40" i="73" s="1"/>
  <c r="P34" i="73"/>
  <c r="O34" i="73"/>
  <c r="N34" i="73"/>
  <c r="P33" i="73"/>
  <c r="O33" i="73"/>
  <c r="N33" i="73"/>
  <c r="P32" i="73"/>
  <c r="O32" i="73"/>
  <c r="N32" i="73"/>
  <c r="P31" i="73"/>
  <c r="O31" i="73"/>
  <c r="N31" i="73"/>
  <c r="P30" i="73"/>
  <c r="O30" i="73"/>
  <c r="N30" i="73"/>
  <c r="P29" i="73"/>
  <c r="O29" i="73"/>
  <c r="N29" i="73"/>
  <c r="P28" i="73"/>
  <c r="O28" i="73"/>
  <c r="N28" i="73"/>
  <c r="P27" i="73"/>
  <c r="O27" i="73"/>
  <c r="N27" i="73"/>
  <c r="P26" i="73"/>
  <c r="O26" i="73"/>
  <c r="N26" i="73"/>
  <c r="P25" i="73"/>
  <c r="O25" i="73"/>
  <c r="N25" i="73"/>
  <c r="P24" i="73"/>
  <c r="O24" i="73"/>
  <c r="N24" i="73"/>
  <c r="P23" i="73"/>
  <c r="O23" i="73"/>
  <c r="N23" i="73"/>
  <c r="D18" i="73"/>
  <c r="O17" i="73"/>
  <c r="O16" i="73"/>
  <c r="O15" i="73"/>
  <c r="O14" i="73"/>
  <c r="O13" i="73"/>
  <c r="O12" i="73"/>
  <c r="O11" i="73"/>
  <c r="O10" i="73"/>
  <c r="N10" i="73"/>
  <c r="M7" i="73"/>
  <c r="I7" i="73"/>
  <c r="H7" i="73"/>
  <c r="K6" i="73"/>
  <c r="J6" i="73"/>
  <c r="J5" i="73"/>
  <c r="J7" i="73" s="1"/>
  <c r="K7" i="73" s="1"/>
  <c r="L7" i="73" s="1"/>
  <c r="N7" i="73" s="1"/>
  <c r="N59" i="72"/>
  <c r="N57" i="72"/>
  <c r="E40" i="72"/>
  <c r="D40" i="72"/>
  <c r="C40" i="72"/>
  <c r="N39" i="72"/>
  <c r="B39" i="72"/>
  <c r="P39" i="72" s="1"/>
  <c r="O38" i="72"/>
  <c r="N38" i="72"/>
  <c r="B38" i="72"/>
  <c r="P38" i="72" s="1"/>
  <c r="N37" i="72"/>
  <c r="B37" i="72"/>
  <c r="B40" i="72" s="1"/>
  <c r="P34" i="72"/>
  <c r="O34" i="72"/>
  <c r="N34" i="72"/>
  <c r="P33" i="72"/>
  <c r="O33" i="72"/>
  <c r="N33" i="72"/>
  <c r="P32" i="72"/>
  <c r="O32" i="72"/>
  <c r="N32" i="72"/>
  <c r="P31" i="72"/>
  <c r="O31" i="72"/>
  <c r="N31" i="72"/>
  <c r="P30" i="72"/>
  <c r="O30" i="72"/>
  <c r="N30" i="72"/>
  <c r="P29" i="72"/>
  <c r="O29" i="72"/>
  <c r="N29" i="72"/>
  <c r="P28" i="72"/>
  <c r="O28" i="72"/>
  <c r="N28" i="72"/>
  <c r="P27" i="72"/>
  <c r="O27" i="72"/>
  <c r="N27" i="72"/>
  <c r="P26" i="72"/>
  <c r="O26" i="72"/>
  <c r="N26" i="72"/>
  <c r="P25" i="72"/>
  <c r="O25" i="72"/>
  <c r="N25" i="72"/>
  <c r="P24" i="72"/>
  <c r="O24" i="72"/>
  <c r="N24" i="72"/>
  <c r="P23" i="72"/>
  <c r="O23" i="72"/>
  <c r="N23" i="72"/>
  <c r="D18" i="72"/>
  <c r="O17" i="72"/>
  <c r="O16" i="72"/>
  <c r="O15" i="72"/>
  <c r="O14" i="72"/>
  <c r="O13" i="72"/>
  <c r="O12" i="72"/>
  <c r="O11" i="72"/>
  <c r="O10" i="72"/>
  <c r="N10" i="72"/>
  <c r="M7" i="72"/>
  <c r="J7" i="72"/>
  <c r="K7" i="72" s="1"/>
  <c r="L7" i="72" s="1"/>
  <c r="N7" i="72" s="1"/>
  <c r="I7" i="72"/>
  <c r="H7" i="72"/>
  <c r="K6" i="72"/>
  <c r="J6" i="72"/>
  <c r="K5" i="72"/>
  <c r="J5" i="72"/>
  <c r="N59" i="71"/>
  <c r="N57" i="71"/>
  <c r="E40" i="71"/>
  <c r="D40" i="71"/>
  <c r="C40" i="71"/>
  <c r="N39" i="71"/>
  <c r="B39" i="71"/>
  <c r="P39" i="71" s="1"/>
  <c r="O38" i="71"/>
  <c r="N38" i="71"/>
  <c r="B38" i="71"/>
  <c r="P38" i="71" s="1"/>
  <c r="N37" i="71"/>
  <c r="B37" i="71"/>
  <c r="B40" i="71" s="1"/>
  <c r="P34" i="71"/>
  <c r="O34" i="71"/>
  <c r="N34" i="71"/>
  <c r="P33" i="71"/>
  <c r="O33" i="71"/>
  <c r="N33" i="71"/>
  <c r="P32" i="71"/>
  <c r="O32" i="71"/>
  <c r="N32" i="71"/>
  <c r="P31" i="71"/>
  <c r="O31" i="71"/>
  <c r="N31" i="71"/>
  <c r="P30" i="71"/>
  <c r="O30" i="71"/>
  <c r="N30" i="71"/>
  <c r="P29" i="71"/>
  <c r="O29" i="71"/>
  <c r="N29" i="71"/>
  <c r="P28" i="71"/>
  <c r="O28" i="71"/>
  <c r="N28" i="71"/>
  <c r="P27" i="71"/>
  <c r="O27" i="71"/>
  <c r="N27" i="71"/>
  <c r="P26" i="71"/>
  <c r="O26" i="71"/>
  <c r="N26" i="71"/>
  <c r="P25" i="71"/>
  <c r="O25" i="71"/>
  <c r="N25" i="71"/>
  <c r="P24" i="71"/>
  <c r="O24" i="71"/>
  <c r="N24" i="71"/>
  <c r="P23" i="71"/>
  <c r="O23" i="71"/>
  <c r="N23" i="71"/>
  <c r="D18" i="71"/>
  <c r="O17" i="71"/>
  <c r="O16" i="71"/>
  <c r="O15" i="71"/>
  <c r="O14" i="71"/>
  <c r="O13" i="71"/>
  <c r="O12" i="71"/>
  <c r="O11" i="71"/>
  <c r="O10" i="71"/>
  <c r="N10" i="71"/>
  <c r="M7" i="71"/>
  <c r="J7" i="71"/>
  <c r="K7" i="71" s="1"/>
  <c r="L7" i="71" s="1"/>
  <c r="N7" i="71" s="1"/>
  <c r="I7" i="71"/>
  <c r="H7" i="71"/>
  <c r="K6" i="71"/>
  <c r="J6" i="71"/>
  <c r="K5" i="71"/>
  <c r="J5" i="71"/>
  <c r="N59" i="70"/>
  <c r="N57" i="70"/>
  <c r="E40" i="70"/>
  <c r="D40" i="70"/>
  <c r="C40" i="70"/>
  <c r="N39" i="70"/>
  <c r="B39" i="70"/>
  <c r="P39" i="70" s="1"/>
  <c r="O38" i="70"/>
  <c r="N38" i="70"/>
  <c r="B38" i="70"/>
  <c r="P38" i="70" s="1"/>
  <c r="N37" i="70"/>
  <c r="B37" i="70"/>
  <c r="B40" i="70" s="1"/>
  <c r="P34" i="70"/>
  <c r="O34" i="70"/>
  <c r="N34" i="70"/>
  <c r="P33" i="70"/>
  <c r="O33" i="70"/>
  <c r="N33" i="70"/>
  <c r="P32" i="70"/>
  <c r="O32" i="70"/>
  <c r="N32" i="70"/>
  <c r="P31" i="70"/>
  <c r="O31" i="70"/>
  <c r="N31" i="70"/>
  <c r="P30" i="70"/>
  <c r="O30" i="70"/>
  <c r="N30" i="70"/>
  <c r="P29" i="70"/>
  <c r="O29" i="70"/>
  <c r="N29" i="70"/>
  <c r="P28" i="70"/>
  <c r="O28" i="70"/>
  <c r="N28" i="70"/>
  <c r="P27" i="70"/>
  <c r="O27" i="70"/>
  <c r="N27" i="70"/>
  <c r="P26" i="70"/>
  <c r="O26" i="70"/>
  <c r="N26" i="70"/>
  <c r="P25" i="70"/>
  <c r="O25" i="70"/>
  <c r="N25" i="70"/>
  <c r="P24" i="70"/>
  <c r="O24" i="70"/>
  <c r="N24" i="70"/>
  <c r="P23" i="70"/>
  <c r="O23" i="70"/>
  <c r="N23" i="70"/>
  <c r="D18" i="70"/>
  <c r="O17" i="70"/>
  <c r="O16" i="70"/>
  <c r="O15" i="70"/>
  <c r="O14" i="70"/>
  <c r="O13" i="70"/>
  <c r="O12" i="70"/>
  <c r="O11" i="70"/>
  <c r="O10" i="70"/>
  <c r="N10" i="70"/>
  <c r="M7" i="70"/>
  <c r="J7" i="70"/>
  <c r="K7" i="70" s="1"/>
  <c r="L7" i="70" s="1"/>
  <c r="N7" i="70" s="1"/>
  <c r="I7" i="70"/>
  <c r="H7" i="70"/>
  <c r="K6" i="70"/>
  <c r="J6" i="70"/>
  <c r="K5" i="70"/>
  <c r="J5" i="70"/>
  <c r="N59" i="69"/>
  <c r="N57" i="69"/>
  <c r="E40" i="69"/>
  <c r="D40" i="69"/>
  <c r="C40" i="69"/>
  <c r="N39" i="69"/>
  <c r="B39" i="69"/>
  <c r="P39" i="69" s="1"/>
  <c r="O38" i="69"/>
  <c r="N38" i="69"/>
  <c r="B38" i="69"/>
  <c r="P38" i="69" s="1"/>
  <c r="N37" i="69"/>
  <c r="B37" i="69"/>
  <c r="B40" i="69" s="1"/>
  <c r="P34" i="69"/>
  <c r="O34" i="69"/>
  <c r="N34" i="69"/>
  <c r="P33" i="69"/>
  <c r="O33" i="69"/>
  <c r="N33" i="69"/>
  <c r="P32" i="69"/>
  <c r="O32" i="69"/>
  <c r="N32" i="69"/>
  <c r="P31" i="69"/>
  <c r="O31" i="69"/>
  <c r="N31" i="69"/>
  <c r="P30" i="69"/>
  <c r="O30" i="69"/>
  <c r="N30" i="69"/>
  <c r="P29" i="69"/>
  <c r="O29" i="69"/>
  <c r="N29" i="69"/>
  <c r="P28" i="69"/>
  <c r="O28" i="69"/>
  <c r="N28" i="69"/>
  <c r="P27" i="69"/>
  <c r="O27" i="69"/>
  <c r="N27" i="69"/>
  <c r="P26" i="69"/>
  <c r="O26" i="69"/>
  <c r="N26" i="69"/>
  <c r="P25" i="69"/>
  <c r="O25" i="69"/>
  <c r="N25" i="69"/>
  <c r="P24" i="69"/>
  <c r="O24" i="69"/>
  <c r="N24" i="69"/>
  <c r="P23" i="69"/>
  <c r="O23" i="69"/>
  <c r="N23" i="69"/>
  <c r="D18" i="69"/>
  <c r="O17" i="69"/>
  <c r="O16" i="69"/>
  <c r="O15" i="69"/>
  <c r="O14" i="69"/>
  <c r="O13" i="69"/>
  <c r="O12" i="69"/>
  <c r="O11" i="69"/>
  <c r="O10" i="69"/>
  <c r="N10" i="69"/>
  <c r="M7" i="69"/>
  <c r="J7" i="69"/>
  <c r="K7" i="69" s="1"/>
  <c r="L7" i="69" s="1"/>
  <c r="N7" i="69" s="1"/>
  <c r="I7" i="69"/>
  <c r="H7" i="69"/>
  <c r="K6" i="69"/>
  <c r="J6" i="69"/>
  <c r="K5" i="69"/>
  <c r="J5" i="69"/>
  <c r="N59" i="68"/>
  <c r="N57" i="68"/>
  <c r="E40" i="68"/>
  <c r="D40" i="68"/>
  <c r="C40" i="68"/>
  <c r="N39" i="68"/>
  <c r="B39" i="68"/>
  <c r="P39" i="68" s="1"/>
  <c r="O38" i="68"/>
  <c r="N38" i="68"/>
  <c r="B38" i="68"/>
  <c r="P38" i="68" s="1"/>
  <c r="N37" i="68"/>
  <c r="B37" i="68"/>
  <c r="B40" i="68" s="1"/>
  <c r="P34" i="68"/>
  <c r="O34" i="68"/>
  <c r="N34" i="68"/>
  <c r="P33" i="68"/>
  <c r="O33" i="68"/>
  <c r="N33" i="68"/>
  <c r="P32" i="68"/>
  <c r="O32" i="68"/>
  <c r="N32" i="68"/>
  <c r="P31" i="68"/>
  <c r="O31" i="68"/>
  <c r="N31" i="68"/>
  <c r="P30" i="68"/>
  <c r="O30" i="68"/>
  <c r="N30" i="68"/>
  <c r="P29" i="68"/>
  <c r="O29" i="68"/>
  <c r="N29" i="68"/>
  <c r="P28" i="68"/>
  <c r="O28" i="68"/>
  <c r="N28" i="68"/>
  <c r="P27" i="68"/>
  <c r="O27" i="68"/>
  <c r="N27" i="68"/>
  <c r="P26" i="68"/>
  <c r="O26" i="68"/>
  <c r="N26" i="68"/>
  <c r="P25" i="68"/>
  <c r="O25" i="68"/>
  <c r="N25" i="68"/>
  <c r="P24" i="68"/>
  <c r="O24" i="68"/>
  <c r="N24" i="68"/>
  <c r="P23" i="68"/>
  <c r="O23" i="68"/>
  <c r="N23" i="68"/>
  <c r="D18" i="68"/>
  <c r="O17" i="68"/>
  <c r="O16" i="68"/>
  <c r="O15" i="68"/>
  <c r="O14" i="68"/>
  <c r="O13" i="68"/>
  <c r="O12" i="68"/>
  <c r="O11" i="68"/>
  <c r="O10" i="68"/>
  <c r="N10" i="68"/>
  <c r="M7" i="68"/>
  <c r="J7" i="68"/>
  <c r="K7" i="68" s="1"/>
  <c r="L7" i="68" s="1"/>
  <c r="N7" i="68" s="1"/>
  <c r="I7" i="68"/>
  <c r="H7" i="68"/>
  <c r="K6" i="68"/>
  <c r="J6" i="68"/>
  <c r="K5" i="68"/>
  <c r="J5" i="68"/>
  <c r="N59" i="67"/>
  <c r="N57" i="67"/>
  <c r="E40" i="67"/>
  <c r="D40" i="67"/>
  <c r="C40" i="67"/>
  <c r="N39" i="67"/>
  <c r="B39" i="67"/>
  <c r="P39" i="67" s="1"/>
  <c r="O38" i="67"/>
  <c r="N38" i="67"/>
  <c r="B38" i="67"/>
  <c r="P38" i="67" s="1"/>
  <c r="N37" i="67"/>
  <c r="B37" i="67"/>
  <c r="B40" i="67" s="1"/>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D18" i="67"/>
  <c r="O17" i="67"/>
  <c r="O16" i="67"/>
  <c r="O15" i="67"/>
  <c r="O14" i="67"/>
  <c r="O13" i="67"/>
  <c r="O12" i="67"/>
  <c r="O11" i="67"/>
  <c r="O10" i="67"/>
  <c r="N10" i="67"/>
  <c r="M7" i="67"/>
  <c r="J7" i="67"/>
  <c r="K7" i="67" s="1"/>
  <c r="L7" i="67" s="1"/>
  <c r="N7" i="67" s="1"/>
  <c r="I7" i="67"/>
  <c r="H7" i="67"/>
  <c r="K6" i="67"/>
  <c r="J6" i="67"/>
  <c r="K5" i="67"/>
  <c r="J5" i="67"/>
  <c r="N59" i="66"/>
  <c r="N57" i="66"/>
  <c r="E40" i="66"/>
  <c r="D40" i="66"/>
  <c r="C40" i="66"/>
  <c r="N39" i="66"/>
  <c r="B39" i="66"/>
  <c r="P39" i="66" s="1"/>
  <c r="O38" i="66"/>
  <c r="N38" i="66"/>
  <c r="B38" i="66"/>
  <c r="P38" i="66" s="1"/>
  <c r="N37" i="66"/>
  <c r="B37" i="66"/>
  <c r="B40" i="66" s="1"/>
  <c r="P34" i="66"/>
  <c r="O34" i="66"/>
  <c r="N34" i="66"/>
  <c r="P33" i="66"/>
  <c r="O33" i="66"/>
  <c r="N33" i="66"/>
  <c r="P32" i="66"/>
  <c r="O32" i="66"/>
  <c r="N32" i="66"/>
  <c r="P31" i="66"/>
  <c r="O31" i="66"/>
  <c r="N31" i="66"/>
  <c r="P30" i="66"/>
  <c r="O30" i="66"/>
  <c r="N30" i="66"/>
  <c r="P29" i="66"/>
  <c r="O29" i="66"/>
  <c r="N29" i="66"/>
  <c r="P28" i="66"/>
  <c r="O28" i="66"/>
  <c r="N28" i="66"/>
  <c r="P27" i="66"/>
  <c r="O27" i="66"/>
  <c r="N27" i="66"/>
  <c r="P26" i="66"/>
  <c r="O26" i="66"/>
  <c r="N26" i="66"/>
  <c r="P25" i="66"/>
  <c r="O25" i="66"/>
  <c r="N25" i="66"/>
  <c r="P24" i="66"/>
  <c r="O24" i="66"/>
  <c r="N24" i="66"/>
  <c r="P23" i="66"/>
  <c r="O23" i="66"/>
  <c r="N23" i="66"/>
  <c r="D18" i="66"/>
  <c r="O17" i="66"/>
  <c r="O16" i="66"/>
  <c r="O15" i="66"/>
  <c r="O14" i="66"/>
  <c r="O13" i="66"/>
  <c r="O12" i="66"/>
  <c r="O11" i="66"/>
  <c r="O10" i="66"/>
  <c r="N10" i="66"/>
  <c r="M7" i="66"/>
  <c r="J7" i="66"/>
  <c r="K7" i="66" s="1"/>
  <c r="L7" i="66" s="1"/>
  <c r="N7" i="66" s="1"/>
  <c r="I7" i="66"/>
  <c r="H7" i="66"/>
  <c r="K6" i="66"/>
  <c r="J6" i="66"/>
  <c r="K5" i="66"/>
  <c r="J5" i="66"/>
  <c r="N59" i="65"/>
  <c r="N57" i="65"/>
  <c r="E40" i="65"/>
  <c r="D40" i="65"/>
  <c r="C40" i="65"/>
  <c r="N39" i="65"/>
  <c r="B39" i="65"/>
  <c r="P39" i="65" s="1"/>
  <c r="O38" i="65"/>
  <c r="N38" i="65"/>
  <c r="B38" i="65"/>
  <c r="P38" i="65" s="1"/>
  <c r="N37" i="65"/>
  <c r="B37" i="65"/>
  <c r="B40" i="65" s="1"/>
  <c r="P34" i="65"/>
  <c r="O34" i="65"/>
  <c r="N34" i="65"/>
  <c r="P33" i="65"/>
  <c r="O33" i="65"/>
  <c r="N33" i="65"/>
  <c r="P32" i="65"/>
  <c r="O32" i="65"/>
  <c r="N32" i="65"/>
  <c r="P31" i="65"/>
  <c r="O31" i="65"/>
  <c r="N31" i="65"/>
  <c r="P30" i="65"/>
  <c r="O30" i="65"/>
  <c r="N30" i="65"/>
  <c r="P29" i="65"/>
  <c r="O29" i="65"/>
  <c r="N29" i="65"/>
  <c r="P28" i="65"/>
  <c r="O28" i="65"/>
  <c r="N28" i="65"/>
  <c r="P27" i="65"/>
  <c r="O27" i="65"/>
  <c r="N27" i="65"/>
  <c r="P26" i="65"/>
  <c r="O26" i="65"/>
  <c r="N26" i="65"/>
  <c r="P25" i="65"/>
  <c r="O25" i="65"/>
  <c r="N25" i="65"/>
  <c r="P24" i="65"/>
  <c r="O24" i="65"/>
  <c r="N24" i="65"/>
  <c r="P23" i="65"/>
  <c r="O23" i="65"/>
  <c r="N23" i="65"/>
  <c r="D18" i="65"/>
  <c r="O17" i="65"/>
  <c r="O16" i="65"/>
  <c r="O15" i="65"/>
  <c r="O14" i="65"/>
  <c r="O13" i="65"/>
  <c r="O12" i="65"/>
  <c r="O11" i="65"/>
  <c r="O10" i="65"/>
  <c r="N10" i="65"/>
  <c r="M7" i="65"/>
  <c r="J7" i="65"/>
  <c r="K7" i="65" s="1"/>
  <c r="L7" i="65" s="1"/>
  <c r="N7" i="65" s="1"/>
  <c r="I7" i="65"/>
  <c r="H7" i="65"/>
  <c r="K6" i="65"/>
  <c r="J6" i="65"/>
  <c r="K5" i="65"/>
  <c r="J5" i="65"/>
  <c r="N59" i="64"/>
  <c r="N57" i="64"/>
  <c r="E40" i="64"/>
  <c r="D40" i="64"/>
  <c r="C40" i="64"/>
  <c r="N39" i="64"/>
  <c r="B39" i="64"/>
  <c r="P39" i="64" s="1"/>
  <c r="O38" i="64"/>
  <c r="N38" i="64"/>
  <c r="B38" i="64"/>
  <c r="P38" i="64" s="1"/>
  <c r="N37" i="64"/>
  <c r="B37" i="64"/>
  <c r="B40" i="64" s="1"/>
  <c r="P34" i="64"/>
  <c r="O34" i="64"/>
  <c r="N34" i="64"/>
  <c r="P33" i="64"/>
  <c r="O33" i="64"/>
  <c r="N33" i="64"/>
  <c r="P32" i="64"/>
  <c r="O32" i="64"/>
  <c r="N32" i="64"/>
  <c r="P31" i="64"/>
  <c r="O31" i="64"/>
  <c r="N31" i="64"/>
  <c r="P30" i="64"/>
  <c r="O30" i="64"/>
  <c r="N30" i="64"/>
  <c r="P29" i="64"/>
  <c r="O29" i="64"/>
  <c r="N29" i="64"/>
  <c r="P28" i="64"/>
  <c r="O28" i="64"/>
  <c r="N28" i="64"/>
  <c r="P27" i="64"/>
  <c r="O27" i="64"/>
  <c r="N27" i="64"/>
  <c r="P26" i="64"/>
  <c r="O26" i="64"/>
  <c r="N26" i="64"/>
  <c r="P25" i="64"/>
  <c r="O25" i="64"/>
  <c r="N25" i="64"/>
  <c r="P24" i="64"/>
  <c r="O24" i="64"/>
  <c r="N24" i="64"/>
  <c r="P23" i="64"/>
  <c r="O23" i="64"/>
  <c r="N23" i="64"/>
  <c r="D18" i="64"/>
  <c r="O17" i="64"/>
  <c r="O16" i="64"/>
  <c r="O15" i="64"/>
  <c r="O14" i="64"/>
  <c r="O13" i="64"/>
  <c r="O12" i="64"/>
  <c r="O11" i="64"/>
  <c r="O10" i="64"/>
  <c r="N10" i="64"/>
  <c r="M7" i="64"/>
  <c r="J7" i="64"/>
  <c r="K7" i="64" s="1"/>
  <c r="L7" i="64" s="1"/>
  <c r="N7" i="64" s="1"/>
  <c r="I7" i="64"/>
  <c r="H7" i="64"/>
  <c r="K6" i="64"/>
  <c r="J6" i="64"/>
  <c r="K5" i="64"/>
  <c r="J5" i="64"/>
  <c r="N59" i="63"/>
  <c r="N57" i="63"/>
  <c r="E40" i="63"/>
  <c r="D40" i="63"/>
  <c r="C40" i="63"/>
  <c r="N39" i="63"/>
  <c r="B39" i="63"/>
  <c r="P39" i="63" s="1"/>
  <c r="O38" i="63"/>
  <c r="N38" i="63"/>
  <c r="B38" i="63"/>
  <c r="P38" i="63" s="1"/>
  <c r="N37" i="63"/>
  <c r="B37" i="63"/>
  <c r="B40" i="63" s="1"/>
  <c r="P34" i="63"/>
  <c r="O34" i="63"/>
  <c r="N34" i="63"/>
  <c r="P33" i="63"/>
  <c r="O33" i="63"/>
  <c r="N33" i="63"/>
  <c r="P32" i="63"/>
  <c r="O32" i="63"/>
  <c r="N32" i="63"/>
  <c r="P31" i="63"/>
  <c r="O31" i="63"/>
  <c r="N31" i="63"/>
  <c r="P30" i="63"/>
  <c r="O30" i="63"/>
  <c r="N30" i="63"/>
  <c r="P29" i="63"/>
  <c r="O29" i="63"/>
  <c r="N29" i="63"/>
  <c r="P28" i="63"/>
  <c r="O28" i="63"/>
  <c r="N28" i="63"/>
  <c r="P27" i="63"/>
  <c r="O27" i="63"/>
  <c r="N27" i="63"/>
  <c r="P26" i="63"/>
  <c r="O26" i="63"/>
  <c r="N26" i="63"/>
  <c r="P25" i="63"/>
  <c r="O25" i="63"/>
  <c r="N25" i="63"/>
  <c r="P24" i="63"/>
  <c r="O24" i="63"/>
  <c r="N24" i="63"/>
  <c r="P23" i="63"/>
  <c r="O23" i="63"/>
  <c r="N23" i="63"/>
  <c r="D18" i="63"/>
  <c r="O17" i="63"/>
  <c r="O16" i="63"/>
  <c r="O15" i="63"/>
  <c r="O14" i="63"/>
  <c r="O13" i="63"/>
  <c r="O12" i="63"/>
  <c r="O11" i="63"/>
  <c r="O10" i="63"/>
  <c r="N10" i="63"/>
  <c r="M7" i="63"/>
  <c r="J7" i="63"/>
  <c r="K7" i="63" s="1"/>
  <c r="L7" i="63" s="1"/>
  <c r="N7" i="63" s="1"/>
  <c r="I7" i="63"/>
  <c r="H7" i="63"/>
  <c r="K6" i="63"/>
  <c r="J6" i="63"/>
  <c r="K5" i="63"/>
  <c r="J5" i="63"/>
  <c r="N59" i="62"/>
  <c r="N57" i="62"/>
  <c r="E40" i="62"/>
  <c r="D40" i="62"/>
  <c r="C40" i="62"/>
  <c r="N39" i="62"/>
  <c r="B39" i="62"/>
  <c r="P39" i="62" s="1"/>
  <c r="O38" i="62"/>
  <c r="N38" i="62"/>
  <c r="B38" i="62"/>
  <c r="P38" i="62" s="1"/>
  <c r="N37" i="62"/>
  <c r="B37" i="62"/>
  <c r="B40" i="62" s="1"/>
  <c r="P34" i="62"/>
  <c r="O34" i="62"/>
  <c r="N34" i="62"/>
  <c r="P33" i="62"/>
  <c r="O33" i="62"/>
  <c r="N33" i="62"/>
  <c r="P32" i="62"/>
  <c r="O32" i="62"/>
  <c r="N32" i="62"/>
  <c r="P31" i="62"/>
  <c r="O31" i="62"/>
  <c r="N31" i="62"/>
  <c r="P30" i="62"/>
  <c r="O30" i="62"/>
  <c r="N30" i="62"/>
  <c r="P29" i="62"/>
  <c r="O29" i="62"/>
  <c r="N29" i="62"/>
  <c r="P28" i="62"/>
  <c r="O28" i="62"/>
  <c r="N28" i="62"/>
  <c r="P27" i="62"/>
  <c r="O27" i="62"/>
  <c r="N27" i="62"/>
  <c r="P26" i="62"/>
  <c r="O26" i="62"/>
  <c r="N26" i="62"/>
  <c r="P25" i="62"/>
  <c r="O25" i="62"/>
  <c r="N25" i="62"/>
  <c r="P24" i="62"/>
  <c r="O24" i="62"/>
  <c r="N24" i="62"/>
  <c r="P23" i="62"/>
  <c r="O23" i="62"/>
  <c r="N23" i="62"/>
  <c r="D18" i="62"/>
  <c r="O17" i="62"/>
  <c r="O16" i="62"/>
  <c r="O15" i="62"/>
  <c r="O14" i="62"/>
  <c r="O13" i="62"/>
  <c r="O12" i="62"/>
  <c r="O11" i="62"/>
  <c r="O10" i="62"/>
  <c r="N10" i="62"/>
  <c r="M7" i="62"/>
  <c r="J7" i="62"/>
  <c r="K7" i="62" s="1"/>
  <c r="L7" i="62" s="1"/>
  <c r="N7" i="62" s="1"/>
  <c r="I7" i="62"/>
  <c r="H7" i="62"/>
  <c r="K6" i="62"/>
  <c r="J6" i="62"/>
  <c r="K5" i="62"/>
  <c r="J5" i="62"/>
  <c r="N59" i="61"/>
  <c r="N57" i="61"/>
  <c r="E40" i="61"/>
  <c r="D40" i="61"/>
  <c r="C40" i="61"/>
  <c r="N39" i="61"/>
  <c r="B39" i="61"/>
  <c r="P39" i="61" s="1"/>
  <c r="O38" i="61"/>
  <c r="N38" i="61"/>
  <c r="B38" i="61"/>
  <c r="P38" i="61" s="1"/>
  <c r="N37" i="61"/>
  <c r="B37" i="61"/>
  <c r="B40" i="61" s="1"/>
  <c r="P34" i="61"/>
  <c r="O34" i="61"/>
  <c r="N34" i="61"/>
  <c r="P33" i="61"/>
  <c r="O33" i="61"/>
  <c r="N33" i="61"/>
  <c r="P32" i="61"/>
  <c r="O32" i="61"/>
  <c r="N32" i="61"/>
  <c r="P31" i="61"/>
  <c r="O31" i="61"/>
  <c r="N31" i="61"/>
  <c r="P30" i="61"/>
  <c r="O30" i="61"/>
  <c r="N30" i="61"/>
  <c r="P29" i="61"/>
  <c r="O29" i="61"/>
  <c r="N29" i="61"/>
  <c r="P28" i="61"/>
  <c r="O28" i="61"/>
  <c r="N28" i="61"/>
  <c r="P27" i="61"/>
  <c r="O27" i="61"/>
  <c r="N27" i="61"/>
  <c r="P26" i="61"/>
  <c r="O26" i="61"/>
  <c r="N26" i="61"/>
  <c r="P25" i="61"/>
  <c r="O25" i="61"/>
  <c r="N25" i="61"/>
  <c r="P24" i="61"/>
  <c r="O24" i="61"/>
  <c r="N24" i="61"/>
  <c r="P23" i="61"/>
  <c r="O23" i="61"/>
  <c r="N23" i="61"/>
  <c r="D18" i="61"/>
  <c r="O17" i="61"/>
  <c r="O16" i="61"/>
  <c r="O15" i="61"/>
  <c r="O14" i="61"/>
  <c r="O13" i="61"/>
  <c r="O12" i="61"/>
  <c r="O11" i="61"/>
  <c r="O10" i="61"/>
  <c r="N10" i="61"/>
  <c r="M7" i="61"/>
  <c r="J7" i="61"/>
  <c r="K7" i="61" s="1"/>
  <c r="L7" i="61" s="1"/>
  <c r="N7" i="61" s="1"/>
  <c r="I7" i="61"/>
  <c r="H7" i="61"/>
  <c r="K6" i="61"/>
  <c r="J6" i="61"/>
  <c r="K5" i="61"/>
  <c r="J5" i="61"/>
  <c r="N59" i="60"/>
  <c r="N57" i="60"/>
  <c r="E40" i="60"/>
  <c r="D40" i="60"/>
  <c r="C40" i="60"/>
  <c r="N39" i="60"/>
  <c r="B39" i="60"/>
  <c r="P39" i="60" s="1"/>
  <c r="O38" i="60"/>
  <c r="N38" i="60"/>
  <c r="B38" i="60"/>
  <c r="P38" i="60" s="1"/>
  <c r="N37" i="60"/>
  <c r="B37" i="60"/>
  <c r="B40" i="60" s="1"/>
  <c r="P34" i="60"/>
  <c r="O34" i="60"/>
  <c r="N34" i="60"/>
  <c r="P33" i="60"/>
  <c r="O33" i="60"/>
  <c r="N33" i="60"/>
  <c r="P32" i="60"/>
  <c r="O32" i="60"/>
  <c r="N32" i="60"/>
  <c r="P31" i="60"/>
  <c r="O31" i="60"/>
  <c r="N31" i="60"/>
  <c r="P30" i="60"/>
  <c r="O30" i="60"/>
  <c r="N30" i="60"/>
  <c r="P29" i="60"/>
  <c r="O29" i="60"/>
  <c r="N29" i="60"/>
  <c r="P28" i="60"/>
  <c r="O28" i="60"/>
  <c r="N28" i="60"/>
  <c r="P27" i="60"/>
  <c r="O27" i="60"/>
  <c r="N27" i="60"/>
  <c r="P26" i="60"/>
  <c r="O26" i="60"/>
  <c r="N26" i="60"/>
  <c r="P25" i="60"/>
  <c r="O25" i="60"/>
  <c r="N25" i="60"/>
  <c r="P24" i="60"/>
  <c r="O24" i="60"/>
  <c r="N24" i="60"/>
  <c r="P23" i="60"/>
  <c r="O23" i="60"/>
  <c r="N23" i="60"/>
  <c r="D18" i="60"/>
  <c r="O17" i="60"/>
  <c r="O16" i="60"/>
  <c r="O15" i="60"/>
  <c r="O14" i="60"/>
  <c r="O13" i="60"/>
  <c r="O12" i="60"/>
  <c r="O11" i="60"/>
  <c r="O10" i="60"/>
  <c r="N10" i="60"/>
  <c r="M7" i="60"/>
  <c r="J7" i="60"/>
  <c r="K7" i="60" s="1"/>
  <c r="L7" i="60" s="1"/>
  <c r="N7" i="60" s="1"/>
  <c r="I7" i="60"/>
  <c r="H7" i="60"/>
  <c r="K6" i="60"/>
  <c r="J6" i="60"/>
  <c r="K5" i="60"/>
  <c r="J5" i="60"/>
  <c r="N59" i="59"/>
  <c r="N57" i="59"/>
  <c r="E40" i="59"/>
  <c r="D40" i="59"/>
  <c r="C40" i="59"/>
  <c r="N39" i="59"/>
  <c r="B39" i="59"/>
  <c r="P39" i="59" s="1"/>
  <c r="O38" i="59"/>
  <c r="N38" i="59"/>
  <c r="B38" i="59"/>
  <c r="P38" i="59" s="1"/>
  <c r="N37" i="59"/>
  <c r="B37" i="59"/>
  <c r="B40" i="59" s="1"/>
  <c r="P34" i="59"/>
  <c r="O34" i="59"/>
  <c r="N34" i="59"/>
  <c r="P33" i="59"/>
  <c r="O33" i="59"/>
  <c r="N33" i="59"/>
  <c r="P32" i="59"/>
  <c r="O32" i="59"/>
  <c r="N32" i="59"/>
  <c r="P31" i="59"/>
  <c r="O31" i="59"/>
  <c r="N31" i="59"/>
  <c r="P30" i="59"/>
  <c r="O30" i="59"/>
  <c r="N30" i="59"/>
  <c r="P29" i="59"/>
  <c r="O29" i="59"/>
  <c r="N29" i="59"/>
  <c r="P28" i="59"/>
  <c r="O28" i="59"/>
  <c r="N28" i="59"/>
  <c r="P27" i="59"/>
  <c r="O27" i="59"/>
  <c r="N27" i="59"/>
  <c r="P26" i="59"/>
  <c r="O26" i="59"/>
  <c r="N26" i="59"/>
  <c r="P25" i="59"/>
  <c r="O25" i="59"/>
  <c r="N25" i="59"/>
  <c r="P24" i="59"/>
  <c r="O24" i="59"/>
  <c r="N24" i="59"/>
  <c r="P23" i="59"/>
  <c r="O23" i="59"/>
  <c r="N23" i="59"/>
  <c r="D18" i="59"/>
  <c r="O17" i="59"/>
  <c r="O16" i="59"/>
  <c r="O15" i="59"/>
  <c r="O14" i="59"/>
  <c r="O13" i="59"/>
  <c r="O12" i="59"/>
  <c r="O11" i="59"/>
  <c r="O10" i="59"/>
  <c r="N10" i="59"/>
  <c r="M7" i="59"/>
  <c r="J7" i="59"/>
  <c r="K7" i="59" s="1"/>
  <c r="L7" i="59" s="1"/>
  <c r="N7" i="59" s="1"/>
  <c r="I7" i="59"/>
  <c r="H7" i="59"/>
  <c r="K6" i="59"/>
  <c r="J6" i="59"/>
  <c r="K5" i="59"/>
  <c r="J5" i="59"/>
  <c r="N59" i="58"/>
  <c r="N57" i="58"/>
  <c r="E40" i="58"/>
  <c r="D40" i="58"/>
  <c r="C40" i="58"/>
  <c r="N39" i="58"/>
  <c r="B39" i="58"/>
  <c r="P39" i="58" s="1"/>
  <c r="N38" i="58"/>
  <c r="B38" i="58"/>
  <c r="P38" i="58" s="1"/>
  <c r="N37" i="58"/>
  <c r="B37" i="58"/>
  <c r="B40" i="58" s="1"/>
  <c r="P34" i="58"/>
  <c r="O34" i="58"/>
  <c r="N34" i="58"/>
  <c r="P33" i="58"/>
  <c r="O33" i="58"/>
  <c r="N33" i="58"/>
  <c r="P32" i="58"/>
  <c r="O32" i="58"/>
  <c r="N32" i="58"/>
  <c r="P31" i="58"/>
  <c r="O31" i="58"/>
  <c r="N31" i="58"/>
  <c r="P30" i="58"/>
  <c r="O30" i="58"/>
  <c r="N30" i="58"/>
  <c r="P29" i="58"/>
  <c r="O29" i="58"/>
  <c r="N29" i="58"/>
  <c r="P28" i="58"/>
  <c r="O28" i="58"/>
  <c r="N28" i="58"/>
  <c r="P27" i="58"/>
  <c r="O27" i="58"/>
  <c r="N27" i="58"/>
  <c r="P26" i="58"/>
  <c r="O26" i="58"/>
  <c r="N26" i="58"/>
  <c r="P25" i="58"/>
  <c r="O25" i="58"/>
  <c r="N25" i="58"/>
  <c r="P24" i="58"/>
  <c r="O24" i="58"/>
  <c r="N24" i="58"/>
  <c r="P23" i="58"/>
  <c r="O23" i="58"/>
  <c r="N23" i="58"/>
  <c r="D18" i="58"/>
  <c r="O17" i="58"/>
  <c r="O16" i="58"/>
  <c r="O15" i="58"/>
  <c r="O14" i="58"/>
  <c r="O13" i="58"/>
  <c r="O12" i="58"/>
  <c r="O11" i="58"/>
  <c r="O10" i="58"/>
  <c r="N10" i="58"/>
  <c r="M7" i="58"/>
  <c r="J7" i="58"/>
  <c r="K7" i="58" s="1"/>
  <c r="L7" i="58" s="1"/>
  <c r="N7" i="58" s="1"/>
  <c r="I7" i="58"/>
  <c r="H7" i="58"/>
  <c r="K6" i="58"/>
  <c r="J6" i="58"/>
  <c r="K5" i="58"/>
  <c r="J5" i="58"/>
  <c r="N59" i="57"/>
  <c r="N57" i="57"/>
  <c r="E40" i="57"/>
  <c r="D40" i="57"/>
  <c r="C40" i="57"/>
  <c r="N39" i="57"/>
  <c r="B39" i="57"/>
  <c r="P39" i="57" s="1"/>
  <c r="N38" i="57"/>
  <c r="B38" i="57"/>
  <c r="P38" i="57" s="1"/>
  <c r="N37" i="57"/>
  <c r="B37" i="57"/>
  <c r="P34" i="57"/>
  <c r="O34" i="57"/>
  <c r="N34" i="57"/>
  <c r="P33" i="57"/>
  <c r="O33" i="57"/>
  <c r="N33" i="57"/>
  <c r="P32" i="57"/>
  <c r="O32" i="57"/>
  <c r="N32" i="57"/>
  <c r="P31" i="57"/>
  <c r="O31" i="57"/>
  <c r="N31" i="57"/>
  <c r="P30" i="57"/>
  <c r="O30" i="57"/>
  <c r="N30" i="57"/>
  <c r="P29" i="57"/>
  <c r="O29" i="57"/>
  <c r="N29" i="57"/>
  <c r="P28" i="57"/>
  <c r="O28" i="57"/>
  <c r="N28" i="57"/>
  <c r="P27" i="57"/>
  <c r="O27" i="57"/>
  <c r="N27" i="57"/>
  <c r="P26" i="57"/>
  <c r="O26" i="57"/>
  <c r="N26" i="57"/>
  <c r="P25" i="57"/>
  <c r="O25" i="57"/>
  <c r="N25" i="57"/>
  <c r="P24" i="57"/>
  <c r="O24" i="57"/>
  <c r="N24" i="57"/>
  <c r="P23" i="57"/>
  <c r="O23" i="57"/>
  <c r="N23" i="57"/>
  <c r="D18" i="57"/>
  <c r="O17" i="57"/>
  <c r="O16" i="57"/>
  <c r="O15" i="57"/>
  <c r="O14" i="57"/>
  <c r="O13" i="57"/>
  <c r="O12" i="57"/>
  <c r="O11" i="57"/>
  <c r="O10" i="57"/>
  <c r="N10" i="57"/>
  <c r="M7" i="57"/>
  <c r="J7" i="57"/>
  <c r="K7" i="57" s="1"/>
  <c r="L7" i="57" s="1"/>
  <c r="N7" i="57" s="1"/>
  <c r="I7" i="57"/>
  <c r="H7" i="57"/>
  <c r="K6" i="57"/>
  <c r="J6" i="57"/>
  <c r="K5" i="57"/>
  <c r="J5" i="57"/>
  <c r="N59" i="56"/>
  <c r="N57" i="56"/>
  <c r="E40" i="56"/>
  <c r="D40" i="56"/>
  <c r="C40" i="56"/>
  <c r="N39" i="56"/>
  <c r="B39" i="56"/>
  <c r="P39" i="56" s="1"/>
  <c r="N38" i="56"/>
  <c r="B38" i="56"/>
  <c r="P38" i="56" s="1"/>
  <c r="N37" i="56"/>
  <c r="B37" i="56"/>
  <c r="B40" i="56" s="1"/>
  <c r="P34" i="56"/>
  <c r="O34" i="56"/>
  <c r="N34" i="56"/>
  <c r="P33" i="56"/>
  <c r="O33" i="56"/>
  <c r="N33" i="56"/>
  <c r="P32" i="56"/>
  <c r="O32" i="56"/>
  <c r="N32" i="56"/>
  <c r="P31" i="56"/>
  <c r="O31" i="56"/>
  <c r="N31" i="56"/>
  <c r="P30" i="56"/>
  <c r="O30" i="56"/>
  <c r="N30" i="56"/>
  <c r="P29" i="56"/>
  <c r="O29" i="56"/>
  <c r="N29" i="56"/>
  <c r="P28" i="56"/>
  <c r="O28" i="56"/>
  <c r="N28" i="56"/>
  <c r="P27" i="56"/>
  <c r="O27" i="56"/>
  <c r="N27" i="56"/>
  <c r="P26" i="56"/>
  <c r="O26" i="56"/>
  <c r="N26" i="56"/>
  <c r="P25" i="56"/>
  <c r="O25" i="56"/>
  <c r="N25" i="56"/>
  <c r="P24" i="56"/>
  <c r="O24" i="56"/>
  <c r="N24" i="56"/>
  <c r="P23" i="56"/>
  <c r="O23" i="56"/>
  <c r="N23" i="56"/>
  <c r="D18" i="56"/>
  <c r="O17" i="56"/>
  <c r="O16" i="56"/>
  <c r="O15" i="56"/>
  <c r="O14" i="56"/>
  <c r="O13" i="56"/>
  <c r="O12" i="56"/>
  <c r="O11" i="56"/>
  <c r="O10" i="56"/>
  <c r="N10" i="56"/>
  <c r="M7" i="56"/>
  <c r="J7" i="56"/>
  <c r="K7" i="56" s="1"/>
  <c r="L7" i="56" s="1"/>
  <c r="N7" i="56" s="1"/>
  <c r="I7" i="56"/>
  <c r="H7" i="56"/>
  <c r="K6" i="56"/>
  <c r="J6" i="56"/>
  <c r="K5" i="56"/>
  <c r="J5" i="56"/>
  <c r="N59" i="55"/>
  <c r="N57" i="55"/>
  <c r="E40" i="55"/>
  <c r="D40" i="55"/>
  <c r="C40" i="55"/>
  <c r="N39" i="55"/>
  <c r="B39" i="55"/>
  <c r="P39" i="55" s="1"/>
  <c r="N38" i="55"/>
  <c r="B38" i="55"/>
  <c r="P38" i="55" s="1"/>
  <c r="N37" i="55"/>
  <c r="B37" i="55"/>
  <c r="B40" i="55" s="1"/>
  <c r="P34" i="55"/>
  <c r="O34" i="55"/>
  <c r="N34" i="55"/>
  <c r="P33" i="55"/>
  <c r="O33" i="55"/>
  <c r="N33" i="55"/>
  <c r="P32" i="55"/>
  <c r="O32" i="55"/>
  <c r="N32" i="55"/>
  <c r="P31" i="55"/>
  <c r="O31" i="55"/>
  <c r="N31" i="55"/>
  <c r="P30" i="55"/>
  <c r="O30" i="55"/>
  <c r="N30" i="55"/>
  <c r="P29" i="55"/>
  <c r="O29" i="55"/>
  <c r="N29" i="55"/>
  <c r="P28" i="55"/>
  <c r="O28" i="55"/>
  <c r="N28" i="55"/>
  <c r="P27" i="55"/>
  <c r="O27" i="55"/>
  <c r="N27" i="55"/>
  <c r="P26" i="55"/>
  <c r="O26" i="55"/>
  <c r="N26" i="55"/>
  <c r="P25" i="55"/>
  <c r="O25" i="55"/>
  <c r="N25" i="55"/>
  <c r="P24" i="55"/>
  <c r="O24" i="55"/>
  <c r="N24" i="55"/>
  <c r="P23" i="55"/>
  <c r="O23" i="55"/>
  <c r="N23" i="55"/>
  <c r="D18" i="55"/>
  <c r="O17" i="55"/>
  <c r="O16" i="55"/>
  <c r="O15" i="55"/>
  <c r="O14" i="55"/>
  <c r="O13" i="55"/>
  <c r="O12" i="55"/>
  <c r="O11" i="55"/>
  <c r="O10" i="55"/>
  <c r="N10" i="55"/>
  <c r="M7" i="55"/>
  <c r="J7" i="55"/>
  <c r="K7" i="55" s="1"/>
  <c r="L7" i="55" s="1"/>
  <c r="N7" i="55" s="1"/>
  <c r="I7" i="55"/>
  <c r="H7" i="55"/>
  <c r="K6" i="55"/>
  <c r="J6" i="55"/>
  <c r="K5" i="55"/>
  <c r="J5" i="55"/>
  <c r="N59" i="54"/>
  <c r="N57" i="54"/>
  <c r="E40" i="54"/>
  <c r="D40" i="54"/>
  <c r="C40" i="54"/>
  <c r="N39" i="54"/>
  <c r="B39" i="54"/>
  <c r="P39" i="54" s="1"/>
  <c r="N38" i="54"/>
  <c r="B38" i="54"/>
  <c r="P38" i="54" s="1"/>
  <c r="N37" i="54"/>
  <c r="B37" i="54"/>
  <c r="B40" i="54" s="1"/>
  <c r="P34" i="54"/>
  <c r="O34" i="54"/>
  <c r="N34" i="54"/>
  <c r="P33" i="54"/>
  <c r="O33" i="54"/>
  <c r="N33" i="54"/>
  <c r="P32" i="54"/>
  <c r="O32" i="54"/>
  <c r="N32" i="54"/>
  <c r="P31" i="54"/>
  <c r="O31" i="54"/>
  <c r="N31" i="54"/>
  <c r="P30" i="54"/>
  <c r="O30" i="54"/>
  <c r="N30" i="54"/>
  <c r="P29" i="54"/>
  <c r="O29" i="54"/>
  <c r="N29" i="54"/>
  <c r="P28" i="54"/>
  <c r="O28" i="54"/>
  <c r="N28" i="54"/>
  <c r="P27" i="54"/>
  <c r="O27" i="54"/>
  <c r="N27" i="54"/>
  <c r="P26" i="54"/>
  <c r="O26" i="54"/>
  <c r="N26" i="54"/>
  <c r="P25" i="54"/>
  <c r="O25" i="54"/>
  <c r="N25" i="54"/>
  <c r="P24" i="54"/>
  <c r="O24" i="54"/>
  <c r="N24" i="54"/>
  <c r="P23" i="54"/>
  <c r="O23" i="54"/>
  <c r="N23" i="54"/>
  <c r="D18" i="54"/>
  <c r="O17" i="54"/>
  <c r="O16" i="54"/>
  <c r="O15" i="54"/>
  <c r="O14" i="54"/>
  <c r="O13" i="54"/>
  <c r="O12" i="54"/>
  <c r="O11" i="54"/>
  <c r="O10" i="54"/>
  <c r="N10" i="54"/>
  <c r="M7" i="54"/>
  <c r="J7" i="54"/>
  <c r="K7" i="54" s="1"/>
  <c r="L7" i="54" s="1"/>
  <c r="N7" i="54" s="1"/>
  <c r="I7" i="54"/>
  <c r="H7" i="54"/>
  <c r="K6" i="54"/>
  <c r="J6" i="54"/>
  <c r="K5" i="54"/>
  <c r="J5" i="54"/>
  <c r="N59" i="53"/>
  <c r="N57" i="53"/>
  <c r="E40" i="53"/>
  <c r="D40" i="53"/>
  <c r="C40" i="53"/>
  <c r="N39" i="53"/>
  <c r="B39" i="53"/>
  <c r="P39" i="53" s="1"/>
  <c r="N38" i="53"/>
  <c r="B38" i="53"/>
  <c r="P38" i="53" s="1"/>
  <c r="N37" i="53"/>
  <c r="B37" i="53"/>
  <c r="B40" i="53" s="1"/>
  <c r="P34" i="53"/>
  <c r="O34" i="53"/>
  <c r="N34" i="53"/>
  <c r="P33" i="53"/>
  <c r="O33" i="53"/>
  <c r="N33" i="53"/>
  <c r="P32" i="53"/>
  <c r="O32" i="53"/>
  <c r="N32" i="53"/>
  <c r="P31" i="53"/>
  <c r="O31" i="53"/>
  <c r="N31" i="53"/>
  <c r="P30" i="53"/>
  <c r="O30" i="53"/>
  <c r="N30" i="53"/>
  <c r="P29" i="53"/>
  <c r="O29" i="53"/>
  <c r="N29" i="53"/>
  <c r="P28" i="53"/>
  <c r="O28" i="53"/>
  <c r="N28" i="53"/>
  <c r="P27" i="53"/>
  <c r="O27" i="53"/>
  <c r="N27" i="53"/>
  <c r="P26" i="53"/>
  <c r="O26" i="53"/>
  <c r="N26" i="53"/>
  <c r="P25" i="53"/>
  <c r="O25" i="53"/>
  <c r="N25" i="53"/>
  <c r="P24" i="53"/>
  <c r="O24" i="53"/>
  <c r="N24" i="53"/>
  <c r="P23" i="53"/>
  <c r="O23" i="53"/>
  <c r="N23" i="53"/>
  <c r="D18" i="53"/>
  <c r="O17" i="53"/>
  <c r="O16" i="53"/>
  <c r="O15" i="53"/>
  <c r="O14" i="53"/>
  <c r="O13" i="53"/>
  <c r="O12" i="53"/>
  <c r="O11" i="53"/>
  <c r="O10" i="53"/>
  <c r="N10" i="53"/>
  <c r="M7" i="53"/>
  <c r="J7" i="53"/>
  <c r="K7" i="53" s="1"/>
  <c r="L7" i="53" s="1"/>
  <c r="N7" i="53" s="1"/>
  <c r="I7" i="53"/>
  <c r="H7" i="53"/>
  <c r="K6" i="53"/>
  <c r="J6" i="53"/>
  <c r="K5" i="53"/>
  <c r="J5" i="53"/>
  <c r="N59" i="52"/>
  <c r="N57" i="52"/>
  <c r="E40" i="52"/>
  <c r="D40" i="52"/>
  <c r="C40" i="52"/>
  <c r="N39" i="52"/>
  <c r="B39" i="52"/>
  <c r="P39" i="52" s="1"/>
  <c r="N38" i="52"/>
  <c r="B38" i="52"/>
  <c r="P38" i="52" s="1"/>
  <c r="N37" i="52"/>
  <c r="B37" i="52"/>
  <c r="B40" i="52" s="1"/>
  <c r="P34" i="52"/>
  <c r="O34" i="52"/>
  <c r="N34" i="52"/>
  <c r="P33" i="52"/>
  <c r="O33" i="52"/>
  <c r="N33" i="52"/>
  <c r="P32" i="52"/>
  <c r="O32" i="52"/>
  <c r="N32" i="52"/>
  <c r="P31" i="52"/>
  <c r="O31" i="52"/>
  <c r="N31" i="52"/>
  <c r="P30" i="52"/>
  <c r="O30" i="52"/>
  <c r="N30" i="52"/>
  <c r="P29" i="52"/>
  <c r="O29" i="52"/>
  <c r="N29" i="52"/>
  <c r="P28" i="52"/>
  <c r="O28" i="52"/>
  <c r="N28" i="52"/>
  <c r="P27" i="52"/>
  <c r="O27" i="52"/>
  <c r="N27" i="52"/>
  <c r="P26" i="52"/>
  <c r="O26" i="52"/>
  <c r="N26" i="52"/>
  <c r="P25" i="52"/>
  <c r="O25" i="52"/>
  <c r="N25" i="52"/>
  <c r="P24" i="52"/>
  <c r="O24" i="52"/>
  <c r="N24" i="52"/>
  <c r="P23" i="52"/>
  <c r="O23" i="52"/>
  <c r="N23" i="52"/>
  <c r="D18" i="52"/>
  <c r="O17" i="52"/>
  <c r="O16" i="52"/>
  <c r="O15" i="52"/>
  <c r="O14" i="52"/>
  <c r="O13" i="52"/>
  <c r="O12" i="52"/>
  <c r="O11" i="52"/>
  <c r="O10" i="52"/>
  <c r="N10" i="52"/>
  <c r="M7" i="52"/>
  <c r="J7" i="52"/>
  <c r="K7" i="52" s="1"/>
  <c r="L7" i="52" s="1"/>
  <c r="N7" i="52" s="1"/>
  <c r="I7" i="52"/>
  <c r="H7" i="52"/>
  <c r="K6" i="52"/>
  <c r="J6" i="52"/>
  <c r="K5" i="52"/>
  <c r="J5" i="52"/>
  <c r="N59" i="51"/>
  <c r="N57" i="51"/>
  <c r="E40" i="51"/>
  <c r="D40" i="51"/>
  <c r="C40" i="51"/>
  <c r="N39" i="51"/>
  <c r="B39" i="51"/>
  <c r="P39" i="51" s="1"/>
  <c r="N38" i="51"/>
  <c r="B38" i="51"/>
  <c r="P38" i="51" s="1"/>
  <c r="N37" i="51"/>
  <c r="B37" i="51"/>
  <c r="B40" i="51" s="1"/>
  <c r="P34" i="51"/>
  <c r="O34" i="51"/>
  <c r="N34" i="51"/>
  <c r="P33" i="51"/>
  <c r="O33" i="51"/>
  <c r="N33" i="51"/>
  <c r="P32" i="51"/>
  <c r="O32" i="51"/>
  <c r="N32" i="51"/>
  <c r="P31" i="51"/>
  <c r="O31" i="51"/>
  <c r="N31" i="51"/>
  <c r="P30" i="51"/>
  <c r="O30" i="51"/>
  <c r="N30" i="51"/>
  <c r="P29" i="51"/>
  <c r="O29" i="51"/>
  <c r="N29" i="51"/>
  <c r="P28" i="51"/>
  <c r="O28" i="51"/>
  <c r="N28" i="51"/>
  <c r="P27" i="51"/>
  <c r="O27" i="51"/>
  <c r="N27" i="51"/>
  <c r="P26" i="51"/>
  <c r="O26" i="51"/>
  <c r="N26" i="51"/>
  <c r="P25" i="51"/>
  <c r="O25" i="51"/>
  <c r="N25" i="51"/>
  <c r="P24" i="51"/>
  <c r="O24" i="51"/>
  <c r="N24" i="51"/>
  <c r="P23" i="51"/>
  <c r="O23" i="51"/>
  <c r="N23" i="51"/>
  <c r="D18" i="51"/>
  <c r="O17" i="51"/>
  <c r="O16" i="51"/>
  <c r="O15" i="51"/>
  <c r="O14" i="51"/>
  <c r="O13" i="51"/>
  <c r="O12" i="51"/>
  <c r="O11" i="51"/>
  <c r="O10" i="51"/>
  <c r="N10" i="51"/>
  <c r="M7" i="51"/>
  <c r="J7" i="51"/>
  <c r="K7" i="51" s="1"/>
  <c r="L7" i="51" s="1"/>
  <c r="N7" i="51" s="1"/>
  <c r="I7" i="51"/>
  <c r="H7" i="51"/>
  <c r="K6" i="51"/>
  <c r="J6" i="51"/>
  <c r="K5" i="51"/>
  <c r="J5" i="51"/>
  <c r="N59" i="50"/>
  <c r="N57" i="50"/>
  <c r="E40" i="50"/>
  <c r="D40" i="50"/>
  <c r="C40" i="50"/>
  <c r="N39" i="50"/>
  <c r="B39" i="50"/>
  <c r="P39" i="50" s="1"/>
  <c r="N38" i="50"/>
  <c r="B38" i="50"/>
  <c r="P38" i="50" s="1"/>
  <c r="N37" i="50"/>
  <c r="B37" i="50"/>
  <c r="B40" i="50" s="1"/>
  <c r="P34" i="50"/>
  <c r="O34" i="50"/>
  <c r="N34" i="50"/>
  <c r="P33" i="50"/>
  <c r="O33" i="50"/>
  <c r="N33" i="50"/>
  <c r="P32" i="50"/>
  <c r="O32" i="50"/>
  <c r="N32" i="50"/>
  <c r="P31" i="50"/>
  <c r="O31" i="50"/>
  <c r="N31" i="50"/>
  <c r="P30" i="50"/>
  <c r="O30" i="50"/>
  <c r="N30" i="50"/>
  <c r="P29" i="50"/>
  <c r="O29" i="50"/>
  <c r="N29" i="50"/>
  <c r="P28" i="50"/>
  <c r="O28" i="50"/>
  <c r="N28" i="50"/>
  <c r="P27" i="50"/>
  <c r="O27" i="50"/>
  <c r="N27" i="50"/>
  <c r="P26" i="50"/>
  <c r="O26" i="50"/>
  <c r="N26" i="50"/>
  <c r="P25" i="50"/>
  <c r="O25" i="50"/>
  <c r="N25" i="50"/>
  <c r="P24" i="50"/>
  <c r="O24" i="50"/>
  <c r="N24" i="50"/>
  <c r="P23" i="50"/>
  <c r="O23" i="50"/>
  <c r="N23" i="50"/>
  <c r="D18" i="50"/>
  <c r="O17" i="50"/>
  <c r="O16" i="50"/>
  <c r="O15" i="50"/>
  <c r="O14" i="50"/>
  <c r="O13" i="50"/>
  <c r="O12" i="50"/>
  <c r="O11" i="50"/>
  <c r="O10" i="50"/>
  <c r="N10" i="50"/>
  <c r="M7" i="50"/>
  <c r="J7" i="50"/>
  <c r="K7" i="50" s="1"/>
  <c r="L7" i="50" s="1"/>
  <c r="N7" i="50" s="1"/>
  <c r="I7" i="50"/>
  <c r="H7" i="50"/>
  <c r="K6" i="50"/>
  <c r="J6" i="50"/>
  <c r="K5" i="50"/>
  <c r="J5" i="50"/>
  <c r="N59" i="49"/>
  <c r="N57" i="49"/>
  <c r="E40" i="49"/>
  <c r="D40" i="49"/>
  <c r="C40" i="49"/>
  <c r="N39" i="49"/>
  <c r="B39" i="49"/>
  <c r="P39" i="49" s="1"/>
  <c r="N38" i="49"/>
  <c r="B38" i="49"/>
  <c r="P38" i="49" s="1"/>
  <c r="N37" i="49"/>
  <c r="B37" i="49"/>
  <c r="B40" i="49" s="1"/>
  <c r="P34" i="49"/>
  <c r="O34" i="49"/>
  <c r="N34" i="49"/>
  <c r="P33" i="49"/>
  <c r="O33" i="49"/>
  <c r="N33" i="49"/>
  <c r="P32" i="49"/>
  <c r="O32" i="49"/>
  <c r="N32" i="49"/>
  <c r="P31" i="49"/>
  <c r="O31" i="49"/>
  <c r="N31" i="49"/>
  <c r="P30" i="49"/>
  <c r="O30" i="49"/>
  <c r="N30" i="49"/>
  <c r="P29" i="49"/>
  <c r="O29" i="49"/>
  <c r="N29" i="49"/>
  <c r="P28" i="49"/>
  <c r="O28" i="49"/>
  <c r="N28" i="49"/>
  <c r="P27" i="49"/>
  <c r="O27" i="49"/>
  <c r="N27" i="49"/>
  <c r="P26" i="49"/>
  <c r="O26" i="49"/>
  <c r="N26" i="49"/>
  <c r="P25" i="49"/>
  <c r="O25" i="49"/>
  <c r="N25" i="49"/>
  <c r="P24" i="49"/>
  <c r="O24" i="49"/>
  <c r="N24" i="49"/>
  <c r="P23" i="49"/>
  <c r="O23" i="49"/>
  <c r="N23" i="49"/>
  <c r="D18" i="49"/>
  <c r="O17" i="49"/>
  <c r="O16" i="49"/>
  <c r="O15" i="49"/>
  <c r="O14" i="49"/>
  <c r="O13" i="49"/>
  <c r="O12" i="49"/>
  <c r="O11" i="49"/>
  <c r="O10" i="49"/>
  <c r="N10" i="49"/>
  <c r="M7" i="49"/>
  <c r="J7" i="49"/>
  <c r="K7" i="49" s="1"/>
  <c r="L7" i="49" s="1"/>
  <c r="N7" i="49" s="1"/>
  <c r="I7" i="49"/>
  <c r="H7" i="49"/>
  <c r="K6" i="49"/>
  <c r="J6" i="49"/>
  <c r="K5" i="49"/>
  <c r="J5" i="49"/>
  <c r="N59" i="48"/>
  <c r="N57" i="48"/>
  <c r="E40" i="48"/>
  <c r="D40" i="48"/>
  <c r="C40" i="48"/>
  <c r="N39" i="48"/>
  <c r="B39" i="48"/>
  <c r="P39" i="48" s="1"/>
  <c r="N38" i="48"/>
  <c r="B38" i="48"/>
  <c r="P38" i="48" s="1"/>
  <c r="N37" i="48"/>
  <c r="B37" i="48"/>
  <c r="B40" i="48" s="1"/>
  <c r="P34" i="48"/>
  <c r="O34" i="48"/>
  <c r="N34" i="48"/>
  <c r="P33" i="48"/>
  <c r="O33" i="48"/>
  <c r="N33" i="48"/>
  <c r="P32" i="48"/>
  <c r="O32" i="48"/>
  <c r="N32" i="48"/>
  <c r="P31" i="48"/>
  <c r="O31" i="48"/>
  <c r="N31" i="48"/>
  <c r="P30" i="48"/>
  <c r="O30" i="48"/>
  <c r="N30" i="48"/>
  <c r="P29" i="48"/>
  <c r="O29" i="48"/>
  <c r="N29" i="48"/>
  <c r="P28" i="48"/>
  <c r="O28" i="48"/>
  <c r="N28" i="48"/>
  <c r="P27" i="48"/>
  <c r="O27" i="48"/>
  <c r="N27" i="48"/>
  <c r="P26" i="48"/>
  <c r="O26" i="48"/>
  <c r="N26" i="48"/>
  <c r="P25" i="48"/>
  <c r="O25" i="48"/>
  <c r="N25" i="48"/>
  <c r="P24" i="48"/>
  <c r="O24" i="48"/>
  <c r="N24" i="48"/>
  <c r="P23" i="48"/>
  <c r="O23" i="48"/>
  <c r="N23" i="48"/>
  <c r="D18" i="48"/>
  <c r="O17" i="48"/>
  <c r="O16" i="48"/>
  <c r="O15" i="48"/>
  <c r="O14" i="48"/>
  <c r="O13" i="48"/>
  <c r="O12" i="48"/>
  <c r="O11" i="48"/>
  <c r="O10" i="48"/>
  <c r="N10" i="48"/>
  <c r="M7" i="48"/>
  <c r="J7" i="48"/>
  <c r="K7" i="48" s="1"/>
  <c r="L7" i="48" s="1"/>
  <c r="N7" i="48" s="1"/>
  <c r="I7" i="48"/>
  <c r="H7" i="48"/>
  <c r="K6" i="48"/>
  <c r="J6" i="48"/>
  <c r="K5" i="48"/>
  <c r="J5" i="48"/>
  <c r="N59" i="47"/>
  <c r="N57" i="47"/>
  <c r="E40" i="47"/>
  <c r="D40" i="47"/>
  <c r="C40" i="47"/>
  <c r="N39" i="47"/>
  <c r="B39" i="47"/>
  <c r="P39" i="47" s="1"/>
  <c r="N38" i="47"/>
  <c r="B38" i="47"/>
  <c r="P38" i="47" s="1"/>
  <c r="N37" i="47"/>
  <c r="B37" i="47"/>
  <c r="B40" i="47" s="1"/>
  <c r="P34" i="47"/>
  <c r="O34" i="47"/>
  <c r="N34" i="47"/>
  <c r="P33" i="47"/>
  <c r="O33" i="47"/>
  <c r="N33" i="47"/>
  <c r="P32" i="47"/>
  <c r="O32" i="47"/>
  <c r="N32" i="47"/>
  <c r="P31" i="47"/>
  <c r="O31" i="47"/>
  <c r="N31" i="47"/>
  <c r="P30" i="47"/>
  <c r="O30" i="47"/>
  <c r="N30" i="47"/>
  <c r="P29" i="47"/>
  <c r="O29" i="47"/>
  <c r="N29" i="47"/>
  <c r="P28" i="47"/>
  <c r="O28" i="47"/>
  <c r="N28" i="47"/>
  <c r="P27" i="47"/>
  <c r="O27" i="47"/>
  <c r="N27" i="47"/>
  <c r="P26" i="47"/>
  <c r="O26" i="47"/>
  <c r="N26" i="47"/>
  <c r="P25" i="47"/>
  <c r="O25" i="47"/>
  <c r="N25" i="47"/>
  <c r="P24" i="47"/>
  <c r="O24" i="47"/>
  <c r="N24" i="47"/>
  <c r="P23" i="47"/>
  <c r="O23" i="47"/>
  <c r="N23" i="47"/>
  <c r="D18" i="47"/>
  <c r="O17" i="47"/>
  <c r="O16" i="47"/>
  <c r="O15" i="47"/>
  <c r="O14" i="47"/>
  <c r="O13" i="47"/>
  <c r="O12" i="47"/>
  <c r="O11" i="47"/>
  <c r="O10" i="47"/>
  <c r="N10" i="47"/>
  <c r="M7" i="47"/>
  <c r="J7" i="47"/>
  <c r="K7" i="47" s="1"/>
  <c r="L7" i="47" s="1"/>
  <c r="N7" i="47" s="1"/>
  <c r="I7" i="47"/>
  <c r="H7" i="47"/>
  <c r="K6" i="47"/>
  <c r="J6" i="47"/>
  <c r="K5" i="47"/>
  <c r="J5" i="47"/>
  <c r="N59" i="46"/>
  <c r="N57" i="46"/>
  <c r="E40" i="46"/>
  <c r="D40" i="46"/>
  <c r="C40" i="46"/>
  <c r="N39" i="46"/>
  <c r="B39" i="46"/>
  <c r="P39" i="46" s="1"/>
  <c r="N38" i="46"/>
  <c r="B38" i="46"/>
  <c r="P38" i="46" s="1"/>
  <c r="N37" i="46"/>
  <c r="B37" i="46"/>
  <c r="P37" i="46" s="1"/>
  <c r="P34" i="46"/>
  <c r="O34" i="46"/>
  <c r="N34" i="46"/>
  <c r="P33" i="46"/>
  <c r="O33" i="46"/>
  <c r="N33" i="46"/>
  <c r="P32" i="46"/>
  <c r="O32" i="46"/>
  <c r="N32" i="46"/>
  <c r="P31" i="46"/>
  <c r="O31" i="46"/>
  <c r="N31" i="46"/>
  <c r="P30" i="46"/>
  <c r="O30" i="46"/>
  <c r="N30" i="46"/>
  <c r="P29" i="46"/>
  <c r="O29" i="46"/>
  <c r="N29" i="46"/>
  <c r="P28" i="46"/>
  <c r="O28" i="46"/>
  <c r="N28" i="46"/>
  <c r="P27" i="46"/>
  <c r="O27" i="46"/>
  <c r="N27" i="46"/>
  <c r="P26" i="46"/>
  <c r="O26" i="46"/>
  <c r="N26" i="46"/>
  <c r="P25" i="46"/>
  <c r="O25" i="46"/>
  <c r="N25" i="46"/>
  <c r="P24" i="46"/>
  <c r="O24" i="46"/>
  <c r="N24" i="46"/>
  <c r="P23" i="46"/>
  <c r="O23" i="46"/>
  <c r="N23" i="46"/>
  <c r="D18" i="46"/>
  <c r="O17" i="46"/>
  <c r="O16" i="46"/>
  <c r="O15" i="46"/>
  <c r="O14" i="46"/>
  <c r="O13" i="46"/>
  <c r="O12" i="46"/>
  <c r="O11" i="46"/>
  <c r="O10" i="46"/>
  <c r="N10" i="46"/>
  <c r="M7" i="46"/>
  <c r="J7" i="46"/>
  <c r="K7" i="46" s="1"/>
  <c r="L7" i="46" s="1"/>
  <c r="N7" i="46" s="1"/>
  <c r="I7" i="46"/>
  <c r="H7" i="46"/>
  <c r="K6" i="46"/>
  <c r="J6" i="46"/>
  <c r="K5" i="46"/>
  <c r="J5" i="46"/>
  <c r="N59" i="45"/>
  <c r="N57" i="45"/>
  <c r="E40" i="45"/>
  <c r="D40" i="45"/>
  <c r="C40" i="45"/>
  <c r="N39" i="45"/>
  <c r="B39" i="45"/>
  <c r="P39" i="45" s="1"/>
  <c r="N38" i="45"/>
  <c r="B38" i="45"/>
  <c r="P38" i="45" s="1"/>
  <c r="N37" i="45"/>
  <c r="B37" i="45"/>
  <c r="P37" i="45" s="1"/>
  <c r="P34" i="45"/>
  <c r="O34" i="45"/>
  <c r="N34" i="45"/>
  <c r="P33" i="45"/>
  <c r="O33" i="45"/>
  <c r="N33" i="45"/>
  <c r="P32" i="45"/>
  <c r="O32" i="45"/>
  <c r="N32" i="45"/>
  <c r="P31" i="45"/>
  <c r="O31" i="45"/>
  <c r="N31" i="45"/>
  <c r="P30" i="45"/>
  <c r="O30" i="45"/>
  <c r="N30" i="45"/>
  <c r="P29" i="45"/>
  <c r="O29" i="45"/>
  <c r="N29" i="45"/>
  <c r="P28" i="45"/>
  <c r="O28" i="45"/>
  <c r="N28" i="45"/>
  <c r="P27" i="45"/>
  <c r="O27" i="45"/>
  <c r="N27" i="45"/>
  <c r="P26" i="45"/>
  <c r="O26" i="45"/>
  <c r="N26" i="45"/>
  <c r="P25" i="45"/>
  <c r="O25" i="45"/>
  <c r="N25" i="45"/>
  <c r="P24" i="45"/>
  <c r="O24" i="45"/>
  <c r="N24" i="45"/>
  <c r="P23" i="45"/>
  <c r="O23" i="45"/>
  <c r="N23" i="45"/>
  <c r="D18" i="45"/>
  <c r="O17" i="45"/>
  <c r="O16" i="45"/>
  <c r="O15" i="45"/>
  <c r="O14" i="45"/>
  <c r="O13" i="45"/>
  <c r="O12" i="45"/>
  <c r="O11" i="45"/>
  <c r="O10" i="45"/>
  <c r="N10" i="45"/>
  <c r="M7" i="45"/>
  <c r="J7" i="45"/>
  <c r="K7" i="45" s="1"/>
  <c r="L7" i="45" s="1"/>
  <c r="N7" i="45" s="1"/>
  <c r="I7" i="45"/>
  <c r="H7" i="45"/>
  <c r="K6" i="45"/>
  <c r="J6" i="45"/>
  <c r="K5" i="45"/>
  <c r="J5" i="45"/>
  <c r="N59" i="44"/>
  <c r="N57" i="44"/>
  <c r="E40" i="44"/>
  <c r="D40" i="44"/>
  <c r="C40" i="44"/>
  <c r="N39" i="44"/>
  <c r="B39" i="44"/>
  <c r="P39" i="44" s="1"/>
  <c r="N38" i="44"/>
  <c r="B38" i="44"/>
  <c r="P38" i="44" s="1"/>
  <c r="N37" i="44"/>
  <c r="B37" i="44"/>
  <c r="B40" i="44" s="1"/>
  <c r="P34" i="44"/>
  <c r="O34" i="44"/>
  <c r="N34" i="44"/>
  <c r="P33" i="44"/>
  <c r="O33" i="44"/>
  <c r="N33" i="44"/>
  <c r="P32" i="44"/>
  <c r="O32" i="44"/>
  <c r="N32" i="44"/>
  <c r="P31" i="44"/>
  <c r="O31" i="44"/>
  <c r="N31" i="44"/>
  <c r="P30" i="44"/>
  <c r="O30" i="44"/>
  <c r="N30" i="44"/>
  <c r="P29" i="44"/>
  <c r="O29" i="44"/>
  <c r="N29" i="44"/>
  <c r="P28" i="44"/>
  <c r="O28" i="44"/>
  <c r="N28" i="44"/>
  <c r="P27" i="44"/>
  <c r="O27" i="44"/>
  <c r="N27" i="44"/>
  <c r="P26" i="44"/>
  <c r="O26" i="44"/>
  <c r="N26" i="44"/>
  <c r="P25" i="44"/>
  <c r="O25" i="44"/>
  <c r="N25" i="44"/>
  <c r="P24" i="44"/>
  <c r="O24" i="44"/>
  <c r="N24" i="44"/>
  <c r="P23" i="44"/>
  <c r="O23" i="44"/>
  <c r="N23" i="44"/>
  <c r="D18" i="44"/>
  <c r="O17" i="44"/>
  <c r="O16" i="44"/>
  <c r="O15" i="44"/>
  <c r="O14" i="44"/>
  <c r="O13" i="44"/>
  <c r="O12" i="44"/>
  <c r="O11" i="44"/>
  <c r="O10" i="44"/>
  <c r="N10" i="44"/>
  <c r="M7" i="44"/>
  <c r="J7" i="44"/>
  <c r="K7" i="44" s="1"/>
  <c r="L7" i="44" s="1"/>
  <c r="N7" i="44" s="1"/>
  <c r="I7" i="44"/>
  <c r="H7" i="44"/>
  <c r="K6" i="44"/>
  <c r="J6" i="44"/>
  <c r="K5" i="44"/>
  <c r="J5" i="44"/>
  <c r="N59" i="43"/>
  <c r="N57" i="43"/>
  <c r="E40" i="43"/>
  <c r="D40" i="43"/>
  <c r="C40" i="43"/>
  <c r="N39" i="43"/>
  <c r="B39" i="43"/>
  <c r="P39" i="43" s="1"/>
  <c r="N38" i="43"/>
  <c r="B38" i="43"/>
  <c r="P38" i="43" s="1"/>
  <c r="N37" i="43"/>
  <c r="B37" i="43"/>
  <c r="B40" i="43" s="1"/>
  <c r="P34" i="43"/>
  <c r="O34" i="43"/>
  <c r="N34" i="43"/>
  <c r="P33" i="43"/>
  <c r="O33" i="43"/>
  <c r="N33" i="43"/>
  <c r="P32" i="43"/>
  <c r="O32" i="43"/>
  <c r="N32" i="43"/>
  <c r="P31" i="43"/>
  <c r="O31" i="43"/>
  <c r="N31" i="43"/>
  <c r="P30" i="43"/>
  <c r="O30" i="43"/>
  <c r="N30" i="43"/>
  <c r="P29" i="43"/>
  <c r="O29" i="43"/>
  <c r="N29" i="43"/>
  <c r="P28" i="43"/>
  <c r="O28" i="43"/>
  <c r="N28" i="43"/>
  <c r="P27" i="43"/>
  <c r="O27" i="43"/>
  <c r="N27" i="43"/>
  <c r="P26" i="43"/>
  <c r="O26" i="43"/>
  <c r="N26" i="43"/>
  <c r="P25" i="43"/>
  <c r="O25" i="43"/>
  <c r="N25" i="43"/>
  <c r="P24" i="43"/>
  <c r="O24" i="43"/>
  <c r="N24" i="43"/>
  <c r="P23" i="43"/>
  <c r="O23" i="43"/>
  <c r="N23" i="43"/>
  <c r="D18" i="43"/>
  <c r="O17" i="43"/>
  <c r="O16" i="43"/>
  <c r="O15" i="43"/>
  <c r="O14" i="43"/>
  <c r="O13" i="43"/>
  <c r="O12" i="43"/>
  <c r="O11" i="43"/>
  <c r="O10" i="43"/>
  <c r="N10" i="43"/>
  <c r="M7" i="43"/>
  <c r="J7" i="43"/>
  <c r="K7" i="43" s="1"/>
  <c r="L7" i="43" s="1"/>
  <c r="N7" i="43" s="1"/>
  <c r="I7" i="43"/>
  <c r="H7" i="43"/>
  <c r="K6" i="43"/>
  <c r="J6" i="43"/>
  <c r="K5" i="43"/>
  <c r="J5" i="43"/>
  <c r="N59" i="42"/>
  <c r="N57" i="42"/>
  <c r="E40" i="42"/>
  <c r="D40" i="42"/>
  <c r="C40" i="42"/>
  <c r="N39" i="42"/>
  <c r="B39" i="42"/>
  <c r="P39" i="42" s="1"/>
  <c r="N38" i="42"/>
  <c r="B38" i="42"/>
  <c r="P38" i="42" s="1"/>
  <c r="N37" i="42"/>
  <c r="B37" i="42"/>
  <c r="B40" i="42" s="1"/>
  <c r="P34" i="42"/>
  <c r="O34" i="42"/>
  <c r="N34" i="42"/>
  <c r="P33" i="42"/>
  <c r="O33" i="42"/>
  <c r="N33" i="42"/>
  <c r="P32" i="42"/>
  <c r="O32" i="42"/>
  <c r="N32" i="42"/>
  <c r="P31" i="42"/>
  <c r="O31" i="42"/>
  <c r="N31" i="42"/>
  <c r="P30" i="42"/>
  <c r="O30" i="42"/>
  <c r="N30" i="42"/>
  <c r="P29" i="42"/>
  <c r="O29" i="42"/>
  <c r="N29" i="42"/>
  <c r="P28" i="42"/>
  <c r="O28" i="42"/>
  <c r="N28" i="42"/>
  <c r="P27" i="42"/>
  <c r="O27" i="42"/>
  <c r="N27" i="42"/>
  <c r="P26" i="42"/>
  <c r="O26" i="42"/>
  <c r="N26" i="42"/>
  <c r="P25" i="42"/>
  <c r="O25" i="42"/>
  <c r="N25" i="42"/>
  <c r="P24" i="42"/>
  <c r="O24" i="42"/>
  <c r="N24" i="42"/>
  <c r="P23" i="42"/>
  <c r="O23" i="42"/>
  <c r="N23" i="42"/>
  <c r="D18" i="42"/>
  <c r="O17" i="42"/>
  <c r="O16" i="42"/>
  <c r="O15" i="42"/>
  <c r="O14" i="42"/>
  <c r="O13" i="42"/>
  <c r="O12" i="42"/>
  <c r="O11" i="42"/>
  <c r="O10" i="42"/>
  <c r="N10" i="42"/>
  <c r="M7" i="42"/>
  <c r="J7" i="42"/>
  <c r="K7" i="42" s="1"/>
  <c r="L7" i="42" s="1"/>
  <c r="N7" i="42" s="1"/>
  <c r="I7" i="42"/>
  <c r="H7" i="42"/>
  <c r="K6" i="42"/>
  <c r="J6" i="42"/>
  <c r="K5" i="42"/>
  <c r="J5" i="42"/>
  <c r="J6" i="34"/>
  <c r="Q68" i="5"/>
  <c r="Q23" i="5"/>
  <c r="Q40" i="5"/>
  <c r="Q57" i="5"/>
  <c r="Q82" i="5"/>
  <c r="H10" i="5"/>
  <c r="Q42" i="5"/>
  <c r="Q14" i="5"/>
  <c r="Q31" i="5"/>
  <c r="Q48" i="5"/>
  <c r="Q65" i="5"/>
  <c r="Q90" i="5"/>
  <c r="Q30" i="5"/>
  <c r="Q53" i="5"/>
  <c r="Q86" i="5"/>
  <c r="Q103" i="5"/>
  <c r="Q76" i="5"/>
  <c r="Q34" i="5"/>
  <c r="Q67" i="5"/>
  <c r="Q17" i="5"/>
  <c r="Q38" i="5"/>
  <c r="Q55" i="5"/>
  <c r="Q72" i="5"/>
  <c r="Q89" i="5"/>
  <c r="Q19" i="5"/>
  <c r="Q77" i="5"/>
  <c r="Q52" i="5"/>
  <c r="Q16" i="5"/>
  <c r="Q33" i="5"/>
  <c r="Q58" i="5"/>
  <c r="Q91" i="5"/>
  <c r="Q28" i="5"/>
  <c r="Q54" i="5"/>
  <c r="Q71" i="5"/>
  <c r="Q88" i="5"/>
  <c r="Q44" i="5"/>
  <c r="Q35" i="5"/>
  <c r="Q60" i="5"/>
  <c r="Q13" i="5"/>
  <c r="Q62" i="5"/>
  <c r="Q79" i="5"/>
  <c r="Q96" i="5"/>
  <c r="Q100" i="5"/>
  <c r="Q43" i="5"/>
  <c r="Q64" i="5"/>
  <c r="Q29" i="5"/>
  <c r="Q70" i="5"/>
  <c r="Q87" i="5"/>
  <c r="Q104" i="5"/>
  <c r="Q18" i="5"/>
  <c r="Q51" i="5"/>
  <c r="Q47" i="5"/>
  <c r="Q45" i="5"/>
  <c r="Q78" i="5"/>
  <c r="Q95" i="5"/>
  <c r="Q36" i="5"/>
  <c r="Q26" i="5"/>
  <c r="Q59" i="5"/>
  <c r="Q81" i="5"/>
  <c r="Q22" i="5"/>
  <c r="Q39" i="5"/>
  <c r="Q56" i="5"/>
  <c r="Q73" i="5"/>
  <c r="Q98" i="5"/>
  <c r="Q61" i="5"/>
  <c r="Q69" i="5"/>
  <c r="Q102" i="5"/>
  <c r="Q92" i="5"/>
  <c r="Q25" i="5"/>
  <c r="Q50" i="5"/>
  <c r="Q83" i="5"/>
  <c r="Q46" i="5"/>
  <c r="Q63" i="5"/>
  <c r="Q80" i="5"/>
  <c r="Q97" i="5"/>
  <c r="Q27" i="5"/>
  <c r="Q94" i="5"/>
  <c r="Q93" i="5"/>
  <c r="Q84" i="5"/>
  <c r="Q24" i="5"/>
  <c r="Q41" i="5"/>
  <c r="Q66" i="5"/>
  <c r="Q99" i="5"/>
  <c r="Q75" i="5"/>
  <c r="Q101" i="5"/>
  <c r="Q15" i="5"/>
  <c r="Q32" i="5"/>
  <c r="Q49" i="5"/>
  <c r="Q74" i="5"/>
  <c r="Q20" i="5"/>
  <c r="B40" i="57" l="1"/>
  <c r="N70" i="57" s="1"/>
  <c r="P39" i="73"/>
  <c r="P37" i="73"/>
  <c r="P38" i="73"/>
  <c r="N70" i="131"/>
  <c r="N63" i="131"/>
  <c r="P40" i="131"/>
  <c r="N70" i="139"/>
  <c r="N63" i="139"/>
  <c r="P40" i="139"/>
  <c r="N70" i="140"/>
  <c r="N63" i="140"/>
  <c r="P40" i="140"/>
  <c r="N70" i="133"/>
  <c r="N63" i="133"/>
  <c r="P40" i="133"/>
  <c r="N3" i="126"/>
  <c r="N4" i="126" s="1"/>
  <c r="N70" i="126"/>
  <c r="N63" i="126"/>
  <c r="P40" i="126"/>
  <c r="N70" i="134"/>
  <c r="N63" i="134"/>
  <c r="P40" i="134"/>
  <c r="N70" i="125"/>
  <c r="N63" i="125"/>
  <c r="P40" i="125"/>
  <c r="N70" i="127"/>
  <c r="N63" i="127"/>
  <c r="P40" i="127"/>
  <c r="N70" i="135"/>
  <c r="N63" i="135"/>
  <c r="P40" i="135"/>
  <c r="N70" i="132"/>
  <c r="N63" i="132"/>
  <c r="P40" i="132"/>
  <c r="N70" i="128"/>
  <c r="N63" i="128"/>
  <c r="P40" i="128"/>
  <c r="N70" i="136"/>
  <c r="N63" i="136"/>
  <c r="P40" i="136"/>
  <c r="N70" i="129"/>
  <c r="N63" i="129"/>
  <c r="P40" i="129"/>
  <c r="N70" i="137"/>
  <c r="N63" i="137"/>
  <c r="P40" i="137"/>
  <c r="N3" i="130"/>
  <c r="N4" i="130" s="1"/>
  <c r="N70" i="130"/>
  <c r="N63" i="130"/>
  <c r="P40" i="130"/>
  <c r="N70" i="138"/>
  <c r="N63" i="138"/>
  <c r="P40" i="138"/>
  <c r="O38" i="125"/>
  <c r="O38" i="126"/>
  <c r="O38" i="127"/>
  <c r="O38" i="128"/>
  <c r="O38" i="129"/>
  <c r="O38" i="130"/>
  <c r="O38" i="131"/>
  <c r="N3" i="131" s="1"/>
  <c r="N4" i="131" s="1"/>
  <c r="O38" i="132"/>
  <c r="O38" i="133"/>
  <c r="O38" i="134"/>
  <c r="O38" i="135"/>
  <c r="O38" i="136"/>
  <c r="O38" i="137"/>
  <c r="O38" i="138"/>
  <c r="N3" i="138" s="1"/>
  <c r="N4" i="138" s="1"/>
  <c r="O38" i="139"/>
  <c r="O38" i="140"/>
  <c r="P38" i="125"/>
  <c r="O37" i="125"/>
  <c r="N3" i="125" s="1"/>
  <c r="N4" i="125" s="1"/>
  <c r="O39" i="125"/>
  <c r="O37" i="126"/>
  <c r="O39" i="126"/>
  <c r="O37" i="127"/>
  <c r="O39" i="127"/>
  <c r="O37" i="128"/>
  <c r="O39" i="128"/>
  <c r="N3" i="128" s="1"/>
  <c r="N4" i="128" s="1"/>
  <c r="O37" i="129"/>
  <c r="N3" i="129" s="1"/>
  <c r="N4" i="129" s="1"/>
  <c r="O39" i="129"/>
  <c r="O37" i="130"/>
  <c r="O39" i="130"/>
  <c r="O37" i="131"/>
  <c r="O39" i="131"/>
  <c r="O37" i="132"/>
  <c r="O39" i="132"/>
  <c r="N3" i="132" s="1"/>
  <c r="N4" i="132" s="1"/>
  <c r="O37" i="133"/>
  <c r="N3" i="133" s="1"/>
  <c r="N4" i="133" s="1"/>
  <c r="O39" i="133"/>
  <c r="O37" i="134"/>
  <c r="O39" i="134"/>
  <c r="O37" i="135"/>
  <c r="N3" i="135" s="1"/>
  <c r="N4" i="135" s="1"/>
  <c r="O39" i="135"/>
  <c r="O37" i="136"/>
  <c r="O39" i="136"/>
  <c r="N3" i="136" s="1"/>
  <c r="N4" i="136" s="1"/>
  <c r="O37" i="137"/>
  <c r="N3" i="137" s="1"/>
  <c r="N4" i="137" s="1"/>
  <c r="O39" i="137"/>
  <c r="O37" i="138"/>
  <c r="O39" i="138"/>
  <c r="O37" i="139"/>
  <c r="N3" i="139" s="1"/>
  <c r="N4" i="139" s="1"/>
  <c r="O39" i="139"/>
  <c r="O37" i="140"/>
  <c r="O39" i="140"/>
  <c r="N3" i="140" s="1"/>
  <c r="N4" i="140" s="1"/>
  <c r="P37" i="126"/>
  <c r="P37" i="127"/>
  <c r="N3" i="127" s="1"/>
  <c r="N4" i="127" s="1"/>
  <c r="P37" i="128"/>
  <c r="P37" i="129"/>
  <c r="P37" i="130"/>
  <c r="P37" i="131"/>
  <c r="P37" i="132"/>
  <c r="P37" i="133"/>
  <c r="P37" i="134"/>
  <c r="N3" i="134" s="1"/>
  <c r="N4" i="134" s="1"/>
  <c r="P37" i="135"/>
  <c r="P37" i="136"/>
  <c r="P37" i="137"/>
  <c r="P37" i="138"/>
  <c r="P37" i="139"/>
  <c r="P37" i="140"/>
  <c r="N3" i="111"/>
  <c r="N4" i="111" s="1"/>
  <c r="N70" i="111"/>
  <c r="N63" i="111"/>
  <c r="P40" i="111"/>
  <c r="N70" i="119"/>
  <c r="N63" i="119"/>
  <c r="P40" i="119"/>
  <c r="N3" i="119" s="1"/>
  <c r="N4" i="119" s="1"/>
  <c r="N70" i="112"/>
  <c r="N63" i="112"/>
  <c r="P40" i="112"/>
  <c r="N70" i="120"/>
  <c r="N63" i="120"/>
  <c r="P40" i="120"/>
  <c r="N70" i="106"/>
  <c r="N63" i="106"/>
  <c r="P40" i="106"/>
  <c r="N70" i="114"/>
  <c r="N63" i="114"/>
  <c r="P40" i="114"/>
  <c r="N70" i="122"/>
  <c r="N63" i="122"/>
  <c r="P40" i="122"/>
  <c r="N70" i="121"/>
  <c r="N63" i="121"/>
  <c r="P40" i="121"/>
  <c r="N70" i="105"/>
  <c r="N63" i="105"/>
  <c r="P40" i="105"/>
  <c r="N70" i="107"/>
  <c r="N63" i="107"/>
  <c r="N3" i="107" s="1"/>
  <c r="N4" i="107" s="1"/>
  <c r="P40" i="107"/>
  <c r="N70" i="115"/>
  <c r="N3" i="115" s="1"/>
  <c r="N4" i="115" s="1"/>
  <c r="N63" i="115"/>
  <c r="P40" i="115"/>
  <c r="N70" i="123"/>
  <c r="N63" i="123"/>
  <c r="N3" i="123" s="1"/>
  <c r="N4" i="123" s="1"/>
  <c r="P40" i="123"/>
  <c r="N70" i="108"/>
  <c r="N63" i="108"/>
  <c r="P40" i="108"/>
  <c r="N70" i="116"/>
  <c r="N63" i="116"/>
  <c r="P40" i="116"/>
  <c r="N70" i="124"/>
  <c r="N63" i="124"/>
  <c r="P40" i="124"/>
  <c r="N70" i="109"/>
  <c r="N63" i="109"/>
  <c r="P40" i="109"/>
  <c r="N3" i="117"/>
  <c r="N4" i="117" s="1"/>
  <c r="N70" i="117"/>
  <c r="N63" i="117"/>
  <c r="P40" i="117"/>
  <c r="N70" i="113"/>
  <c r="N63" i="113"/>
  <c r="P40" i="113"/>
  <c r="N3" i="110"/>
  <c r="N4" i="110" s="1"/>
  <c r="N70" i="110"/>
  <c r="N63" i="110"/>
  <c r="P40" i="110"/>
  <c r="N70" i="118"/>
  <c r="N63" i="118"/>
  <c r="P40" i="118"/>
  <c r="O38" i="105"/>
  <c r="O38" i="106"/>
  <c r="O38" i="107"/>
  <c r="O38" i="108"/>
  <c r="O38" i="109"/>
  <c r="O38" i="110"/>
  <c r="O38" i="111"/>
  <c r="O38" i="112"/>
  <c r="N3" i="112" s="1"/>
  <c r="N4" i="112" s="1"/>
  <c r="O38" i="113"/>
  <c r="O38" i="114"/>
  <c r="O38" i="115"/>
  <c r="O38" i="116"/>
  <c r="O38" i="117"/>
  <c r="O38" i="118"/>
  <c r="O38" i="119"/>
  <c r="O38" i="120"/>
  <c r="O38" i="121"/>
  <c r="O38" i="122"/>
  <c r="O38" i="123"/>
  <c r="O38" i="124"/>
  <c r="P38" i="105"/>
  <c r="O37" i="105"/>
  <c r="N3" i="105" s="1"/>
  <c r="N4" i="105" s="1"/>
  <c r="O39" i="105"/>
  <c r="O37" i="106"/>
  <c r="N3" i="106" s="1"/>
  <c r="N4" i="106" s="1"/>
  <c r="O39" i="106"/>
  <c r="O37" i="107"/>
  <c r="O39" i="107"/>
  <c r="O37" i="108"/>
  <c r="O39" i="108"/>
  <c r="O37" i="109"/>
  <c r="O39" i="109"/>
  <c r="O37" i="110"/>
  <c r="O39" i="110"/>
  <c r="O37" i="111"/>
  <c r="O39" i="111"/>
  <c r="O37" i="112"/>
  <c r="O39" i="112"/>
  <c r="O37" i="113"/>
  <c r="N3" i="113" s="1"/>
  <c r="N4" i="113" s="1"/>
  <c r="O39" i="113"/>
  <c r="O37" i="114"/>
  <c r="N3" i="114" s="1"/>
  <c r="N4" i="114" s="1"/>
  <c r="O39" i="114"/>
  <c r="O37" i="115"/>
  <c r="O39" i="115"/>
  <c r="O37" i="116"/>
  <c r="N3" i="116" s="1"/>
  <c r="N4" i="116" s="1"/>
  <c r="O39" i="116"/>
  <c r="O37" i="117"/>
  <c r="O39" i="117"/>
  <c r="O37" i="118"/>
  <c r="N3" i="118" s="1"/>
  <c r="N4" i="118" s="1"/>
  <c r="O39" i="118"/>
  <c r="O37" i="119"/>
  <c r="O39" i="119"/>
  <c r="O37" i="120"/>
  <c r="N3" i="120" s="1"/>
  <c r="N4" i="120" s="1"/>
  <c r="O39" i="120"/>
  <c r="O37" i="121"/>
  <c r="N3" i="121" s="1"/>
  <c r="O39" i="121"/>
  <c r="O37" i="122"/>
  <c r="N3" i="122" s="1"/>
  <c r="N4" i="122" s="1"/>
  <c r="O39" i="122"/>
  <c r="O37" i="123"/>
  <c r="O39" i="123"/>
  <c r="O37" i="124"/>
  <c r="O39" i="124"/>
  <c r="P37" i="106"/>
  <c r="P37" i="107"/>
  <c r="P37" i="108"/>
  <c r="N3" i="108" s="1"/>
  <c r="N4" i="108" s="1"/>
  <c r="P37" i="109"/>
  <c r="N3" i="109" s="1"/>
  <c r="N4" i="109" s="1"/>
  <c r="P37" i="110"/>
  <c r="P37" i="111"/>
  <c r="P37" i="112"/>
  <c r="P37" i="113"/>
  <c r="P37" i="114"/>
  <c r="P37" i="115"/>
  <c r="P37" i="116"/>
  <c r="P37" i="117"/>
  <c r="P37" i="118"/>
  <c r="P37" i="119"/>
  <c r="P37" i="120"/>
  <c r="P37" i="121"/>
  <c r="P37" i="122"/>
  <c r="P37" i="123"/>
  <c r="P37" i="124"/>
  <c r="N3" i="124" s="1"/>
  <c r="N4" i="124" s="1"/>
  <c r="N70" i="75"/>
  <c r="N63" i="75"/>
  <c r="P40" i="75"/>
  <c r="N63" i="84"/>
  <c r="P40" i="84"/>
  <c r="N70" i="84"/>
  <c r="N63" i="91"/>
  <c r="N70" i="91"/>
  <c r="P40" i="91"/>
  <c r="N63" i="86"/>
  <c r="N70" i="86"/>
  <c r="P40" i="86"/>
  <c r="N63" i="73"/>
  <c r="N70" i="73"/>
  <c r="P40" i="73"/>
  <c r="P40" i="76"/>
  <c r="N70" i="76"/>
  <c r="N63" i="76"/>
  <c r="N3" i="75"/>
  <c r="N4" i="75" s="1"/>
  <c r="N70" i="74"/>
  <c r="N63" i="74"/>
  <c r="P40" i="74"/>
  <c r="N63" i="87"/>
  <c r="P40" i="87"/>
  <c r="N70" i="87"/>
  <c r="N63" i="89"/>
  <c r="N70" i="89"/>
  <c r="P40" i="89"/>
  <c r="B40" i="81"/>
  <c r="K5" i="74"/>
  <c r="P39" i="87"/>
  <c r="O39" i="87"/>
  <c r="P38" i="91"/>
  <c r="O38" i="91"/>
  <c r="B40" i="94"/>
  <c r="P37" i="94"/>
  <c r="O37" i="94"/>
  <c r="N3" i="102"/>
  <c r="N4" i="102" s="1"/>
  <c r="N70" i="102"/>
  <c r="N63" i="102"/>
  <c r="P40" i="102"/>
  <c r="K5" i="75"/>
  <c r="K5" i="76"/>
  <c r="B40" i="80"/>
  <c r="P38" i="83"/>
  <c r="O38" i="83"/>
  <c r="P38" i="89"/>
  <c r="O38" i="89"/>
  <c r="P39" i="98"/>
  <c r="O39" i="98"/>
  <c r="P39" i="77"/>
  <c r="P39" i="78"/>
  <c r="K7" i="79"/>
  <c r="L7" i="79" s="1"/>
  <c r="N7" i="79" s="1"/>
  <c r="B40" i="79"/>
  <c r="P37" i="81"/>
  <c r="P38" i="82"/>
  <c r="O38" i="82"/>
  <c r="P39" i="84"/>
  <c r="O39" i="84"/>
  <c r="P38" i="86"/>
  <c r="O38" i="86"/>
  <c r="P37" i="88"/>
  <c r="O37" i="88"/>
  <c r="P39" i="93"/>
  <c r="O39" i="93"/>
  <c r="B40" i="95"/>
  <c r="P37" i="95"/>
  <c r="O37" i="95"/>
  <c r="P39" i="99"/>
  <c r="O39" i="99"/>
  <c r="K5" i="73"/>
  <c r="O37" i="73"/>
  <c r="N3" i="73" s="1"/>
  <c r="O37" i="74"/>
  <c r="N3" i="74" s="1"/>
  <c r="N4" i="74" s="1"/>
  <c r="O37" i="75"/>
  <c r="O37" i="76"/>
  <c r="K7" i="77"/>
  <c r="L7" i="77" s="1"/>
  <c r="N7" i="77" s="1"/>
  <c r="B40" i="77"/>
  <c r="K7" i="78"/>
  <c r="L7" i="78" s="1"/>
  <c r="N7" i="78" s="1"/>
  <c r="B40" i="78"/>
  <c r="P37" i="80"/>
  <c r="P38" i="81"/>
  <c r="O38" i="81"/>
  <c r="P37" i="85"/>
  <c r="O37" i="85"/>
  <c r="N3" i="85" s="1"/>
  <c r="N4" i="85" s="1"/>
  <c r="P39" i="89"/>
  <c r="O39" i="89"/>
  <c r="P37" i="90"/>
  <c r="O37" i="90"/>
  <c r="P39" i="91"/>
  <c r="O39" i="91"/>
  <c r="N3" i="92"/>
  <c r="N4" i="92" s="1"/>
  <c r="P37" i="92"/>
  <c r="O37" i="92"/>
  <c r="N70" i="93"/>
  <c r="B40" i="96"/>
  <c r="P37" i="96"/>
  <c r="O37" i="96"/>
  <c r="N3" i="103"/>
  <c r="N4" i="103" s="1"/>
  <c r="N70" i="103"/>
  <c r="N63" i="103"/>
  <c r="P40" i="103"/>
  <c r="B40" i="97"/>
  <c r="P37" i="97"/>
  <c r="O37" i="97"/>
  <c r="N70" i="104"/>
  <c r="N63" i="104"/>
  <c r="P40" i="104"/>
  <c r="P38" i="76"/>
  <c r="O38" i="76"/>
  <c r="N3" i="76" s="1"/>
  <c r="N4" i="76" s="1"/>
  <c r="P37" i="77"/>
  <c r="P37" i="78"/>
  <c r="P38" i="79"/>
  <c r="O38" i="79"/>
  <c r="P39" i="83"/>
  <c r="P38" i="85"/>
  <c r="O38" i="85"/>
  <c r="P40" i="85"/>
  <c r="P37" i="87"/>
  <c r="O37" i="87"/>
  <c r="N3" i="87" s="1"/>
  <c r="N4" i="87" s="1"/>
  <c r="P38" i="90"/>
  <c r="O38" i="90"/>
  <c r="N3" i="90" s="1"/>
  <c r="N4" i="90" s="1"/>
  <c r="P40" i="90"/>
  <c r="P38" i="92"/>
  <c r="O38" i="92"/>
  <c r="P40" i="92"/>
  <c r="P39" i="94"/>
  <c r="O39" i="94"/>
  <c r="B40" i="98"/>
  <c r="P37" i="98"/>
  <c r="O37" i="98"/>
  <c r="P38" i="88"/>
  <c r="O38" i="88"/>
  <c r="P38" i="77"/>
  <c r="O38" i="77"/>
  <c r="P38" i="78"/>
  <c r="O38" i="78"/>
  <c r="P39" i="82"/>
  <c r="K7" i="83"/>
  <c r="L7" i="83" s="1"/>
  <c r="N7" i="83" s="1"/>
  <c r="B40" i="83"/>
  <c r="K7" i="84"/>
  <c r="L7" i="84" s="1"/>
  <c r="N7" i="84" s="1"/>
  <c r="N3" i="84" s="1"/>
  <c r="N4" i="84" s="1"/>
  <c r="P37" i="84"/>
  <c r="O37" i="84"/>
  <c r="P39" i="88"/>
  <c r="O39" i="88"/>
  <c r="P37" i="93"/>
  <c r="O37" i="93"/>
  <c r="N3" i="93" s="1"/>
  <c r="N4" i="93" s="1"/>
  <c r="P39" i="95"/>
  <c r="O39" i="95"/>
  <c r="B40" i="99"/>
  <c r="P37" i="99"/>
  <c r="O37" i="99"/>
  <c r="P38" i="80"/>
  <c r="O38" i="80"/>
  <c r="P39" i="86"/>
  <c r="O39" i="86"/>
  <c r="B40" i="82"/>
  <c r="P39" i="85"/>
  <c r="O39" i="85"/>
  <c r="P38" i="87"/>
  <c r="O38" i="87"/>
  <c r="P37" i="89"/>
  <c r="O37" i="89"/>
  <c r="N3" i="89" s="1"/>
  <c r="N4" i="89" s="1"/>
  <c r="P39" i="90"/>
  <c r="O39" i="90"/>
  <c r="P37" i="91"/>
  <c r="N3" i="91" s="1"/>
  <c r="N4" i="91" s="1"/>
  <c r="O37" i="91"/>
  <c r="P39" i="92"/>
  <c r="O39" i="92"/>
  <c r="P39" i="96"/>
  <c r="O39" i="96"/>
  <c r="B40" i="100"/>
  <c r="P37" i="100"/>
  <c r="O37" i="100"/>
  <c r="N70" i="101"/>
  <c r="N63" i="101"/>
  <c r="P40" i="101"/>
  <c r="P38" i="84"/>
  <c r="O38" i="84"/>
  <c r="P37" i="86"/>
  <c r="O37" i="86"/>
  <c r="N3" i="86" s="1"/>
  <c r="N4" i="86" s="1"/>
  <c r="B40" i="88"/>
  <c r="P38" i="93"/>
  <c r="O38" i="93"/>
  <c r="P40" i="93"/>
  <c r="P39" i="97"/>
  <c r="O39" i="97"/>
  <c r="J7" i="104"/>
  <c r="K7" i="104" s="1"/>
  <c r="L7" i="104" s="1"/>
  <c r="N7" i="104" s="1"/>
  <c r="N3" i="104" s="1"/>
  <c r="N4" i="104" s="1"/>
  <c r="O38" i="94"/>
  <c r="O38" i="95"/>
  <c r="O38" i="96"/>
  <c r="O38" i="97"/>
  <c r="O38" i="98"/>
  <c r="O38" i="99"/>
  <c r="O38" i="100"/>
  <c r="O38" i="101"/>
  <c r="N3" i="101" s="1"/>
  <c r="N4" i="101" s="1"/>
  <c r="O38" i="102"/>
  <c r="O38" i="103"/>
  <c r="O38" i="104"/>
  <c r="O39" i="100"/>
  <c r="O37" i="101"/>
  <c r="O37" i="102"/>
  <c r="O37" i="103"/>
  <c r="O37" i="104"/>
  <c r="N70" i="66"/>
  <c r="N63" i="66"/>
  <c r="P40" i="66"/>
  <c r="N70" i="70"/>
  <c r="N63" i="70"/>
  <c r="P40" i="70"/>
  <c r="N70" i="58"/>
  <c r="N63" i="58"/>
  <c r="P40" i="58"/>
  <c r="N70" i="62"/>
  <c r="N63" i="62"/>
  <c r="P40" i="62"/>
  <c r="N70" i="63"/>
  <c r="N63" i="63"/>
  <c r="P40" i="63"/>
  <c r="N70" i="71"/>
  <c r="N63" i="71"/>
  <c r="P40" i="71"/>
  <c r="N70" i="59"/>
  <c r="N63" i="59"/>
  <c r="P40" i="59"/>
  <c r="N70" i="67"/>
  <c r="N63" i="67"/>
  <c r="P40" i="67"/>
  <c r="N70" i="64"/>
  <c r="N63" i="64"/>
  <c r="P40" i="64"/>
  <c r="N70" i="72"/>
  <c r="N63" i="72"/>
  <c r="P40" i="72"/>
  <c r="N3" i="60"/>
  <c r="N4" i="60" s="1"/>
  <c r="N70" i="60"/>
  <c r="N63" i="60"/>
  <c r="P40" i="60"/>
  <c r="N70" i="68"/>
  <c r="N63" i="68"/>
  <c r="P40" i="68"/>
  <c r="P40" i="57"/>
  <c r="N3" i="61"/>
  <c r="N4" i="61" s="1"/>
  <c r="N70" i="61"/>
  <c r="N63" i="61"/>
  <c r="P40" i="61"/>
  <c r="N3" i="69"/>
  <c r="N4" i="69" s="1"/>
  <c r="N70" i="69"/>
  <c r="N63" i="69"/>
  <c r="P40" i="69"/>
  <c r="N3" i="65"/>
  <c r="N4" i="65" s="1"/>
  <c r="N70" i="65"/>
  <c r="N63" i="65"/>
  <c r="P40" i="65"/>
  <c r="O38" i="57"/>
  <c r="O38" i="58"/>
  <c r="O37" i="57"/>
  <c r="O39" i="57"/>
  <c r="O37" i="58"/>
  <c r="N3" i="58" s="1"/>
  <c r="N4" i="58" s="1"/>
  <c r="O39" i="58"/>
  <c r="O37" i="59"/>
  <c r="O39" i="59"/>
  <c r="O37" i="60"/>
  <c r="O39" i="60"/>
  <c r="O37" i="61"/>
  <c r="O39" i="61"/>
  <c r="O37" i="62"/>
  <c r="N3" i="62" s="1"/>
  <c r="N4" i="62" s="1"/>
  <c r="O39" i="62"/>
  <c r="O37" i="63"/>
  <c r="O39" i="63"/>
  <c r="O37" i="64"/>
  <c r="N3" i="64" s="1"/>
  <c r="N4" i="64" s="1"/>
  <c r="O39" i="64"/>
  <c r="O37" i="65"/>
  <c r="O39" i="65"/>
  <c r="O37" i="66"/>
  <c r="N3" i="66" s="1"/>
  <c r="N4" i="66" s="1"/>
  <c r="O39" i="66"/>
  <c r="O37" i="67"/>
  <c r="O39" i="67"/>
  <c r="O37" i="68"/>
  <c r="N3" i="68" s="1"/>
  <c r="N4" i="68" s="1"/>
  <c r="O39" i="68"/>
  <c r="O37" i="69"/>
  <c r="O39" i="69"/>
  <c r="O37" i="70"/>
  <c r="N3" i="70" s="1"/>
  <c r="N4" i="70" s="1"/>
  <c r="O39" i="70"/>
  <c r="O37" i="71"/>
  <c r="O39" i="71"/>
  <c r="O37" i="72"/>
  <c r="N3" i="72" s="1"/>
  <c r="N4" i="72" s="1"/>
  <c r="O39" i="72"/>
  <c r="P37" i="57"/>
  <c r="P37" i="58"/>
  <c r="P37" i="59"/>
  <c r="N3" i="59" s="1"/>
  <c r="N4" i="59" s="1"/>
  <c r="P37" i="60"/>
  <c r="P37" i="61"/>
  <c r="P37" i="62"/>
  <c r="P37" i="63"/>
  <c r="N3" i="63" s="1"/>
  <c r="N4" i="63" s="1"/>
  <c r="P37" i="64"/>
  <c r="P37" i="65"/>
  <c r="P37" i="66"/>
  <c r="P37" i="67"/>
  <c r="N3" i="67" s="1"/>
  <c r="N4" i="67" s="1"/>
  <c r="P37" i="68"/>
  <c r="P37" i="69"/>
  <c r="P37" i="70"/>
  <c r="P37" i="71"/>
  <c r="N3" i="71" s="1"/>
  <c r="N4" i="71" s="1"/>
  <c r="P37" i="72"/>
  <c r="N3" i="52"/>
  <c r="N4" i="52" s="1"/>
  <c r="N70" i="52"/>
  <c r="N63" i="52"/>
  <c r="P40" i="52"/>
  <c r="N3" i="53"/>
  <c r="N4" i="53" s="1"/>
  <c r="N70" i="53"/>
  <c r="N63" i="53"/>
  <c r="P40" i="53"/>
  <c r="N3" i="51"/>
  <c r="N4" i="51" s="1"/>
  <c r="N70" i="51"/>
  <c r="N63" i="51"/>
  <c r="P40" i="51"/>
  <c r="N3" i="54"/>
  <c r="N4" i="54" s="1"/>
  <c r="N70" i="54"/>
  <c r="N63" i="54"/>
  <c r="P40" i="54"/>
  <c r="N3" i="55"/>
  <c r="N4" i="55" s="1"/>
  <c r="N70" i="55"/>
  <c r="N63" i="55"/>
  <c r="P40" i="55"/>
  <c r="N3" i="56"/>
  <c r="N4" i="56" s="1"/>
  <c r="N70" i="56"/>
  <c r="N63" i="56"/>
  <c r="P40" i="56"/>
  <c r="N3" i="49"/>
  <c r="N4" i="49" s="1"/>
  <c r="N70" i="49"/>
  <c r="N63" i="49"/>
  <c r="P40" i="49"/>
  <c r="N3" i="50"/>
  <c r="N4" i="50" s="1"/>
  <c r="N70" i="50"/>
  <c r="N63" i="50"/>
  <c r="P40" i="50"/>
  <c r="O38" i="49"/>
  <c r="O38" i="50"/>
  <c r="O38" i="51"/>
  <c r="O38" i="52"/>
  <c r="O38" i="53"/>
  <c r="O38" i="54"/>
  <c r="O38" i="55"/>
  <c r="O38" i="56"/>
  <c r="O37" i="49"/>
  <c r="O39" i="49"/>
  <c r="O37" i="50"/>
  <c r="O39" i="50"/>
  <c r="O37" i="51"/>
  <c r="O39" i="51"/>
  <c r="O37" i="52"/>
  <c r="O39" i="52"/>
  <c r="O37" i="53"/>
  <c r="O39" i="53"/>
  <c r="O37" i="54"/>
  <c r="O39" i="54"/>
  <c r="O37" i="55"/>
  <c r="O39" i="55"/>
  <c r="O37" i="56"/>
  <c r="O39" i="56"/>
  <c r="P37" i="49"/>
  <c r="P37" i="50"/>
  <c r="P37" i="51"/>
  <c r="P37" i="52"/>
  <c r="P37" i="53"/>
  <c r="P37" i="54"/>
  <c r="P37" i="55"/>
  <c r="P37" i="56"/>
  <c r="N3" i="47"/>
  <c r="N4" i="47" s="1"/>
  <c r="N70" i="47"/>
  <c r="N63" i="47"/>
  <c r="P40" i="47"/>
  <c r="N3" i="48"/>
  <c r="N4" i="48" s="1"/>
  <c r="N70" i="48"/>
  <c r="N63" i="48"/>
  <c r="P40" i="48"/>
  <c r="O38" i="45"/>
  <c r="O38" i="46"/>
  <c r="O38" i="47"/>
  <c r="O38" i="48"/>
  <c r="B40" i="45"/>
  <c r="B40" i="46"/>
  <c r="O37" i="45"/>
  <c r="O39" i="45"/>
  <c r="O37" i="46"/>
  <c r="O39" i="46"/>
  <c r="O37" i="47"/>
  <c r="O39" i="47"/>
  <c r="O37" i="48"/>
  <c r="O39" i="48"/>
  <c r="P37" i="47"/>
  <c r="P37" i="48"/>
  <c r="N3" i="43"/>
  <c r="N4" i="43" s="1"/>
  <c r="N70" i="43"/>
  <c r="N63" i="43"/>
  <c r="P40" i="43"/>
  <c r="N3" i="44"/>
  <c r="N4" i="44" s="1"/>
  <c r="N70" i="44"/>
  <c r="N63" i="44"/>
  <c r="P40" i="44"/>
  <c r="O38" i="43"/>
  <c r="O38" i="44"/>
  <c r="O39" i="43"/>
  <c r="O37" i="44"/>
  <c r="O39" i="44"/>
  <c r="O37" i="43"/>
  <c r="P37" i="43"/>
  <c r="P37" i="44"/>
  <c r="N70" i="42"/>
  <c r="N63" i="42"/>
  <c r="P40" i="42"/>
  <c r="N3" i="42"/>
  <c r="N4" i="42" s="1"/>
  <c r="O38" i="42"/>
  <c r="O37" i="42"/>
  <c r="O39" i="42"/>
  <c r="P37" i="42"/>
  <c r="M7" i="34"/>
  <c r="K6" i="34"/>
  <c r="N10" i="34"/>
  <c r="Q85" i="5"/>
  <c r="Q37" i="5"/>
  <c r="N63" i="57" l="1"/>
  <c r="N3" i="57" s="1"/>
  <c r="N4" i="57" s="1"/>
  <c r="N4" i="121"/>
  <c r="N4" i="73"/>
  <c r="N3" i="95"/>
  <c r="N4" i="95" s="1"/>
  <c r="N3" i="98"/>
  <c r="N4" i="98" s="1"/>
  <c r="N3" i="82"/>
  <c r="N4" i="82" s="1"/>
  <c r="N70" i="99"/>
  <c r="N3" i="99" s="1"/>
  <c r="N4" i="99" s="1"/>
  <c r="N63" i="99"/>
  <c r="P40" i="99"/>
  <c r="N63" i="81"/>
  <c r="P40" i="81"/>
  <c r="N3" i="81" s="1"/>
  <c r="N4" i="81" s="1"/>
  <c r="N70" i="81"/>
  <c r="N3" i="77"/>
  <c r="N4" i="77" s="1"/>
  <c r="N70" i="82"/>
  <c r="N63" i="82"/>
  <c r="P40" i="82"/>
  <c r="N70" i="95"/>
  <c r="N63" i="95"/>
  <c r="P40" i="95"/>
  <c r="P40" i="80"/>
  <c r="N3" i="80" s="1"/>
  <c r="N4" i="80" s="1"/>
  <c r="N70" i="80"/>
  <c r="N63" i="80"/>
  <c r="N70" i="98"/>
  <c r="N63" i="98"/>
  <c r="P40" i="98"/>
  <c r="N70" i="100"/>
  <c r="N63" i="100"/>
  <c r="P40" i="100"/>
  <c r="N3" i="100" s="1"/>
  <c r="N4" i="100" s="1"/>
  <c r="N70" i="97"/>
  <c r="N63" i="97"/>
  <c r="P40" i="97"/>
  <c r="N3" i="97" s="1"/>
  <c r="N4" i="97" s="1"/>
  <c r="N70" i="96"/>
  <c r="N63" i="96"/>
  <c r="P40" i="96"/>
  <c r="N3" i="96" s="1"/>
  <c r="N4" i="96" s="1"/>
  <c r="N70" i="94"/>
  <c r="N63" i="94"/>
  <c r="P40" i="94"/>
  <c r="N3" i="94" s="1"/>
  <c r="N4" i="94" s="1"/>
  <c r="P40" i="78"/>
  <c r="N70" i="78"/>
  <c r="N63" i="78"/>
  <c r="N70" i="83"/>
  <c r="N63" i="83"/>
  <c r="P40" i="83"/>
  <c r="N63" i="88"/>
  <c r="N70" i="88"/>
  <c r="P40" i="88"/>
  <c r="N3" i="88" s="1"/>
  <c r="N4" i="88" s="1"/>
  <c r="N3" i="83"/>
  <c r="N4" i="83" s="1"/>
  <c r="N3" i="78"/>
  <c r="N4" i="78" s="1"/>
  <c r="P40" i="77"/>
  <c r="N70" i="77"/>
  <c r="N63" i="77"/>
  <c r="P40" i="79"/>
  <c r="N70" i="79"/>
  <c r="N63" i="79"/>
  <c r="N3" i="79" s="1"/>
  <c r="N4" i="79" s="1"/>
  <c r="N63" i="46"/>
  <c r="P40" i="46"/>
  <c r="N3" i="46" s="1"/>
  <c r="N4" i="46" s="1"/>
  <c r="N70" i="46"/>
  <c r="N63" i="45"/>
  <c r="P40" i="45"/>
  <c r="N3" i="45" s="1"/>
  <c r="N4" i="45" s="1"/>
  <c r="N70" i="45"/>
  <c r="N23" i="34"/>
  <c r="O23" i="34"/>
  <c r="P23" i="34"/>
  <c r="N24" i="34"/>
  <c r="O24" i="34"/>
  <c r="P24" i="34"/>
  <c r="N25" i="34"/>
  <c r="O25" i="34"/>
  <c r="P25" i="34"/>
  <c r="N26" i="34"/>
  <c r="O26" i="34"/>
  <c r="P26" i="34"/>
  <c r="Q21" i="5"/>
  <c r="Q9" i="5"/>
  <c r="Q7" i="5"/>
  <c r="Q8" i="5"/>
  <c r="Q11" i="5"/>
  <c r="Q12" i="5"/>
  <c r="Q10" i="5"/>
  <c r="N59" i="34" l="1"/>
  <c r="N57" i="34"/>
  <c r="E40" i="34"/>
  <c r="D40" i="34"/>
  <c r="C40" i="34"/>
  <c r="N39" i="34"/>
  <c r="B39" i="34"/>
  <c r="P39" i="34" s="1"/>
  <c r="N38" i="34"/>
  <c r="B38" i="34"/>
  <c r="P38" i="34" s="1"/>
  <c r="N37" i="34"/>
  <c r="B37" i="34"/>
  <c r="P34" i="34"/>
  <c r="O34" i="34"/>
  <c r="N34" i="34"/>
  <c r="P33" i="34"/>
  <c r="O33" i="34"/>
  <c r="N33" i="34"/>
  <c r="P32" i="34"/>
  <c r="O32" i="34"/>
  <c r="N32" i="34"/>
  <c r="P31" i="34"/>
  <c r="O31" i="34"/>
  <c r="N31" i="34"/>
  <c r="P30" i="34"/>
  <c r="O30" i="34"/>
  <c r="N30" i="34"/>
  <c r="P29" i="34"/>
  <c r="O29" i="34"/>
  <c r="N29" i="34"/>
  <c r="P28" i="34"/>
  <c r="O28" i="34"/>
  <c r="N28" i="34"/>
  <c r="P27" i="34"/>
  <c r="O27" i="34"/>
  <c r="N27" i="34"/>
  <c r="D18" i="34"/>
  <c r="O17" i="34"/>
  <c r="O16" i="34"/>
  <c r="O15" i="34"/>
  <c r="O14" i="34"/>
  <c r="O13" i="34"/>
  <c r="O12" i="34"/>
  <c r="O11" i="34"/>
  <c r="O10" i="34"/>
  <c r="I7" i="34"/>
  <c r="H7" i="34"/>
  <c r="J5" i="34"/>
  <c r="K5" i="34" s="1"/>
  <c r="Q6" i="5"/>
  <c r="B40" i="34" l="1"/>
  <c r="J7" i="34"/>
  <c r="O38" i="34"/>
  <c r="O37" i="34"/>
  <c r="O39" i="34"/>
  <c r="P37" i="34"/>
  <c r="K7" i="34" l="1"/>
  <c r="L7" i="34" s="1"/>
  <c r="N7" i="34" s="1"/>
  <c r="N63" i="34"/>
  <c r="N70" i="34"/>
  <c r="P40" i="34"/>
  <c r="N3" i="34" l="1"/>
  <c r="N4" i="34" s="1"/>
  <c r="B93" i="23" l="1"/>
  <c r="Q81" i="23"/>
  <c r="U95" i="23"/>
  <c r="AF74" i="23"/>
  <c r="AB90" i="23"/>
  <c r="G93" i="23"/>
  <c r="N86" i="23"/>
  <c r="R52" i="23"/>
  <c r="AH66" i="23"/>
  <c r="R25" i="23"/>
  <c r="L32" i="23"/>
  <c r="D62" i="23"/>
  <c r="K90" i="23"/>
  <c r="K50" i="5"/>
  <c r="B40" i="23"/>
  <c r="X68" i="23"/>
  <c r="AB85" i="23"/>
  <c r="S74" i="23"/>
  <c r="B99" i="23"/>
  <c r="M69" i="23"/>
  <c r="I86" i="23"/>
  <c r="AI101" i="23"/>
  <c r="K83" i="23"/>
  <c r="I89" i="23"/>
  <c r="F81" i="23"/>
  <c r="Z61" i="23"/>
  <c r="AG81" i="23"/>
  <c r="AE102" i="23"/>
  <c r="T91" i="23"/>
  <c r="N90" i="23"/>
  <c r="AF96" i="23"/>
  <c r="L95" i="23"/>
  <c r="AC104" i="23"/>
  <c r="U88" i="23"/>
  <c r="V86" i="23"/>
  <c r="AF71" i="23"/>
  <c r="Q69" i="23"/>
  <c r="F77" i="23"/>
  <c r="W99" i="23"/>
  <c r="F79" i="23"/>
  <c r="X104" i="23"/>
  <c r="AH51" i="23"/>
  <c r="Y77" i="23"/>
  <c r="AI41" i="23"/>
  <c r="K22" i="5"/>
  <c r="K94" i="5"/>
  <c r="V55" i="23"/>
  <c r="Q71" i="23"/>
  <c r="E69" i="23"/>
  <c r="P72" i="23"/>
  <c r="R66" i="23"/>
  <c r="P29" i="23"/>
  <c r="AF52" i="23"/>
  <c r="N104" i="23"/>
  <c r="S70" i="23"/>
  <c r="K74" i="23"/>
  <c r="K89" i="5"/>
  <c r="G74" i="23"/>
  <c r="AB59" i="23"/>
  <c r="Y53" i="23"/>
  <c r="Z34" i="23"/>
  <c r="AJ48" i="23"/>
  <c r="Z35" i="23"/>
  <c r="W90" i="23"/>
  <c r="AG99" i="23"/>
  <c r="AA38" i="23"/>
  <c r="N88" i="23"/>
  <c r="T93" i="23"/>
  <c r="AD93" i="23"/>
  <c r="AC50" i="23"/>
  <c r="T63" i="23"/>
  <c r="AC71" i="23"/>
  <c r="AG60" i="23"/>
  <c r="AF53" i="23"/>
  <c r="T92" i="23"/>
  <c r="O84" i="23"/>
  <c r="Y93" i="23"/>
  <c r="AC89" i="23"/>
  <c r="Z52" i="23"/>
  <c r="AI84" i="23"/>
  <c r="V89" i="23"/>
  <c r="D80" i="23"/>
  <c r="AF99" i="23"/>
  <c r="T68" i="23"/>
  <c r="K83" i="5"/>
  <c r="O85" i="23"/>
  <c r="K95" i="5"/>
  <c r="D97" i="23"/>
  <c r="I70" i="23"/>
  <c r="K47" i="5"/>
  <c r="N80" i="23"/>
  <c r="AC87" i="23"/>
  <c r="Y71" i="23"/>
  <c r="N77" i="23"/>
  <c r="AE101" i="23"/>
  <c r="V87" i="23"/>
  <c r="AH101" i="23"/>
  <c r="L70" i="23"/>
  <c r="X95" i="23"/>
  <c r="K86" i="23"/>
  <c r="X76" i="23"/>
  <c r="K39" i="5"/>
  <c r="V104" i="23"/>
  <c r="O74" i="23"/>
  <c r="N69" i="23"/>
  <c r="K21" i="5"/>
  <c r="AC59" i="23"/>
  <c r="K61" i="5"/>
  <c r="AG101" i="23"/>
  <c r="G78" i="23"/>
  <c r="O63" i="23"/>
  <c r="M84" i="23"/>
  <c r="X66" i="23"/>
  <c r="W78" i="23"/>
  <c r="R87" i="23"/>
  <c r="C26" i="23"/>
  <c r="Z39" i="23"/>
  <c r="AH54" i="23"/>
  <c r="Z40" i="23"/>
  <c r="C81" i="23"/>
  <c r="AC77" i="23"/>
  <c r="L71" i="23"/>
  <c r="AG90" i="23"/>
  <c r="Y46" i="23"/>
  <c r="I80" i="23"/>
  <c r="K63" i="23"/>
  <c r="G99" i="23"/>
  <c r="F69" i="23"/>
  <c r="AF86" i="23"/>
  <c r="K62" i="5"/>
  <c r="AF94" i="23"/>
  <c r="R61" i="23"/>
  <c r="L104" i="23"/>
  <c r="I67" i="23"/>
  <c r="X71" i="23"/>
  <c r="K101" i="5"/>
  <c r="AE95" i="23"/>
  <c r="S88" i="23"/>
  <c r="T99" i="23"/>
  <c r="K24" i="5"/>
  <c r="B75" i="23"/>
  <c r="AE96" i="23"/>
  <c r="W97" i="23"/>
  <c r="G85" i="23"/>
  <c r="AJ87" i="23"/>
  <c r="K14" i="5"/>
  <c r="Q95" i="23"/>
  <c r="L55" i="23"/>
  <c r="W70" i="23"/>
  <c r="B95" i="23"/>
  <c r="F59" i="23"/>
  <c r="AE103" i="23"/>
  <c r="N57" i="23"/>
  <c r="J99" i="23"/>
  <c r="AB98" i="23"/>
  <c r="C71" i="23"/>
  <c r="D34" i="23"/>
  <c r="V95" i="23"/>
  <c r="B94" i="23"/>
  <c r="L88" i="23"/>
  <c r="I79" i="23"/>
  <c r="T52" i="23"/>
  <c r="AJ76" i="23"/>
  <c r="AA88" i="23"/>
  <c r="E82" i="23"/>
  <c r="U56" i="23"/>
  <c r="AJ62" i="23"/>
  <c r="AF67" i="23"/>
  <c r="AF85" i="23"/>
  <c r="AD72" i="23"/>
  <c r="AA86" i="23"/>
  <c r="AI62" i="23"/>
  <c r="AD86" i="23"/>
  <c r="AJ77" i="23"/>
  <c r="F58" i="23"/>
  <c r="M72" i="23"/>
  <c r="G50" i="23"/>
  <c r="U99" i="23"/>
  <c r="AJ100" i="23"/>
  <c r="AI65" i="23"/>
  <c r="AE104" i="23"/>
  <c r="K68" i="5"/>
  <c r="N70" i="23"/>
  <c r="D72" i="23"/>
  <c r="B97" i="23"/>
  <c r="O75" i="23"/>
  <c r="AA82" i="23"/>
  <c r="K77" i="23"/>
  <c r="K79" i="23"/>
  <c r="I104" i="23"/>
  <c r="E86" i="23"/>
  <c r="AJ79" i="23"/>
  <c r="K45" i="5"/>
  <c r="H85" i="23"/>
  <c r="K98" i="5"/>
  <c r="M94" i="23"/>
  <c r="S98" i="23"/>
  <c r="L93" i="23"/>
  <c r="W67" i="23"/>
  <c r="C97" i="23"/>
  <c r="J75" i="23"/>
  <c r="B60" i="23"/>
  <c r="S86" i="23"/>
  <c r="AJ74" i="23"/>
  <c r="Q96" i="23"/>
  <c r="AC85" i="23"/>
  <c r="B81" i="23"/>
  <c r="L97" i="23"/>
  <c r="S58" i="23"/>
  <c r="V101" i="23"/>
  <c r="AE84" i="23"/>
  <c r="S83" i="23"/>
  <c r="C69" i="23"/>
  <c r="H102" i="23"/>
  <c r="S48" i="23"/>
  <c r="AG96" i="23"/>
  <c r="H97" i="23"/>
  <c r="P68" i="23"/>
  <c r="R60" i="23"/>
  <c r="AA96" i="23"/>
  <c r="AA47" i="23"/>
  <c r="AH64" i="23"/>
  <c r="AJ99" i="23"/>
  <c r="W83" i="23"/>
  <c r="AJ102" i="23"/>
  <c r="M104" i="23"/>
  <c r="K48" i="23"/>
  <c r="N62" i="23"/>
  <c r="P95" i="23"/>
  <c r="B63" i="23"/>
  <c r="L94" i="23"/>
  <c r="B85" i="23"/>
  <c r="AC97" i="23"/>
  <c r="AJ82" i="23"/>
  <c r="K78" i="23"/>
  <c r="C84" i="23"/>
  <c r="W71" i="23"/>
  <c r="H75" i="23"/>
  <c r="E83" i="23"/>
  <c r="Z55" i="23"/>
  <c r="W98" i="23"/>
  <c r="G75" i="23"/>
  <c r="W65" i="23"/>
  <c r="J67" i="23"/>
  <c r="Q99" i="23"/>
  <c r="AB71" i="23"/>
  <c r="O102" i="23"/>
  <c r="AE52" i="23"/>
  <c r="F97" i="23"/>
  <c r="AJ59" i="23"/>
  <c r="AH58" i="23"/>
  <c r="N71" i="23"/>
  <c r="I61" i="23"/>
  <c r="D77" i="23"/>
  <c r="F104" i="23"/>
  <c r="K96" i="5"/>
  <c r="W103" i="23"/>
  <c r="I103" i="23"/>
  <c r="AE99" i="23"/>
  <c r="J58" i="23"/>
  <c r="AB89" i="23"/>
  <c r="K86" i="5"/>
  <c r="K60" i="5"/>
  <c r="AA97" i="23"/>
  <c r="P78" i="23"/>
  <c r="AD52" i="23"/>
  <c r="X86" i="23"/>
  <c r="K74" i="5"/>
  <c r="V59" i="23"/>
  <c r="B100" i="23"/>
  <c r="AD51" i="23"/>
  <c r="F90" i="23"/>
  <c r="J84" i="23"/>
  <c r="D92" i="23"/>
  <c r="AJ78" i="23"/>
  <c r="F62" i="23"/>
  <c r="J98" i="23"/>
  <c r="AC58" i="23"/>
  <c r="AB64" i="23"/>
  <c r="H70" i="23"/>
  <c r="K19" i="5"/>
  <c r="F75" i="23"/>
  <c r="J103" i="23"/>
  <c r="R67" i="23"/>
  <c r="AF97" i="23"/>
  <c r="R95" i="23"/>
  <c r="L96" i="23"/>
  <c r="X101" i="23"/>
  <c r="AA93" i="23"/>
  <c r="C67" i="23"/>
  <c r="B88" i="23"/>
  <c r="T81" i="23"/>
  <c r="AI98" i="23"/>
  <c r="AE90" i="23"/>
  <c r="C95" i="23"/>
  <c r="F80" i="23"/>
  <c r="K80" i="5"/>
  <c r="AB72" i="23"/>
  <c r="K73" i="23"/>
  <c r="S87" i="23"/>
  <c r="U54" i="23"/>
  <c r="K31" i="5"/>
  <c r="AH100" i="23"/>
  <c r="J57" i="23"/>
  <c r="N101" i="23"/>
  <c r="AG97" i="23"/>
  <c r="R62" i="23"/>
  <c r="P74" i="23"/>
  <c r="R77" i="23"/>
  <c r="H100" i="23"/>
  <c r="T59" i="23"/>
  <c r="K26" i="5"/>
  <c r="E102" i="23"/>
  <c r="D84" i="23"/>
  <c r="AC45" i="23"/>
  <c r="S41" i="23"/>
  <c r="Z54" i="23"/>
  <c r="W86" i="23"/>
  <c r="AG95" i="23"/>
  <c r="AE100" i="23"/>
  <c r="R54" i="23"/>
  <c r="Q76" i="23"/>
  <c r="AD89" i="23"/>
  <c r="D82" i="23"/>
  <c r="K56" i="5"/>
  <c r="AC95" i="23"/>
  <c r="H78" i="23"/>
  <c r="G92" i="23"/>
  <c r="K104" i="5"/>
  <c r="F99" i="23"/>
  <c r="Y89" i="23"/>
  <c r="K55" i="5"/>
  <c r="I75" i="23"/>
  <c r="AD87" i="23"/>
  <c r="E98" i="23"/>
  <c r="X88" i="23"/>
  <c r="AF95" i="23"/>
  <c r="I81" i="23"/>
  <c r="H79" i="23"/>
  <c r="K11" i="5"/>
  <c r="I88" i="23"/>
  <c r="AI97" i="23"/>
  <c r="I66" i="23"/>
  <c r="U84" i="23"/>
  <c r="N76" i="23"/>
  <c r="N68" i="23"/>
  <c r="AH92" i="23"/>
  <c r="P92" i="23"/>
  <c r="U64" i="23"/>
  <c r="K103" i="5"/>
  <c r="B89" i="23"/>
  <c r="K68" i="23"/>
  <c r="Y73" i="23"/>
  <c r="M83" i="23"/>
  <c r="K93" i="23"/>
  <c r="Q93" i="23"/>
  <c r="J53" i="23"/>
  <c r="B55" i="23"/>
  <c r="N65" i="23"/>
  <c r="K20" i="5"/>
  <c r="AC55" i="23"/>
  <c r="AA89" i="23"/>
  <c r="AI46" i="23"/>
  <c r="C91" i="23"/>
  <c r="T80" i="23"/>
  <c r="J104" i="23"/>
  <c r="O67" i="23"/>
  <c r="AF63" i="23"/>
  <c r="V74" i="23"/>
  <c r="AH34" i="23"/>
  <c r="Y47" i="23"/>
  <c r="C40" i="23"/>
  <c r="AG48" i="23"/>
  <c r="X74" i="23"/>
  <c r="K79" i="5"/>
  <c r="R88" i="23"/>
  <c r="H91" i="23"/>
  <c r="D36" i="23"/>
  <c r="N67" i="23"/>
  <c r="P65" i="23"/>
  <c r="AB101" i="23"/>
  <c r="I82" i="23"/>
  <c r="K67" i="5"/>
  <c r="AB60" i="23"/>
  <c r="AF70" i="23"/>
  <c r="T87" i="23"/>
  <c r="O98" i="23"/>
  <c r="D71" i="23"/>
  <c r="E60" i="23"/>
  <c r="AJ97" i="23"/>
  <c r="G72" i="23"/>
  <c r="J86" i="23"/>
  <c r="AJ58" i="23"/>
  <c r="N81" i="23"/>
  <c r="Z63" i="23"/>
  <c r="E93" i="23"/>
  <c r="K97" i="5"/>
  <c r="H88" i="23"/>
  <c r="AC88" i="23"/>
  <c r="AD88" i="23"/>
  <c r="I94" i="23"/>
  <c r="AG71" i="23"/>
  <c r="I74" i="23"/>
  <c r="K10" i="5"/>
  <c r="N79" i="23"/>
  <c r="AG83" i="23"/>
  <c r="Y70" i="23"/>
  <c r="AG77" i="23"/>
  <c r="S93" i="23"/>
  <c r="AF78" i="23"/>
  <c r="K41" i="5"/>
  <c r="AE83" i="23"/>
  <c r="AI102" i="23"/>
  <c r="AC100" i="23"/>
  <c r="K93" i="5"/>
  <c r="F74" i="23"/>
  <c r="F66" i="23"/>
  <c r="S101" i="23"/>
  <c r="W82" i="23"/>
  <c r="E62" i="23"/>
  <c r="M90" i="23"/>
  <c r="X100" i="23"/>
  <c r="AH77" i="23"/>
  <c r="P89" i="23"/>
  <c r="AJ91" i="23"/>
  <c r="C86" i="23"/>
  <c r="P96" i="23"/>
  <c r="H73" i="23"/>
  <c r="U62" i="23"/>
  <c r="R101" i="23"/>
  <c r="T71" i="23"/>
  <c r="J30" i="23"/>
  <c r="P11" i="23"/>
  <c r="E46" i="23"/>
  <c r="L65" i="23"/>
  <c r="AB58" i="23"/>
  <c r="E99" i="23"/>
  <c r="I38" i="23"/>
  <c r="C104" i="23"/>
  <c r="J87" i="23"/>
  <c r="B38" i="23"/>
  <c r="J20" i="23"/>
  <c r="AA28" i="23"/>
  <c r="J21" i="23"/>
  <c r="D94" i="23"/>
  <c r="AB76" i="23"/>
  <c r="Y98" i="23"/>
  <c r="G90" i="23"/>
  <c r="K85" i="5"/>
  <c r="AB100" i="23"/>
  <c r="AF69" i="23"/>
  <c r="AD101" i="23"/>
  <c r="AJ66" i="23"/>
  <c r="AJ69" i="23"/>
  <c r="AD61" i="23"/>
  <c r="J61" i="23"/>
  <c r="AH50" i="23"/>
  <c r="AE79" i="23"/>
  <c r="P101" i="23"/>
  <c r="Y101" i="23"/>
  <c r="M93" i="23"/>
  <c r="AE85" i="23"/>
  <c r="K40" i="23"/>
  <c r="V83" i="23"/>
  <c r="K100" i="23"/>
  <c r="V64" i="23"/>
  <c r="B57" i="23"/>
  <c r="M100" i="23"/>
  <c r="R38" i="23"/>
  <c r="AH85" i="23"/>
  <c r="G102" i="23"/>
  <c r="C90" i="23"/>
  <c r="X60" i="23"/>
  <c r="AF104" i="23"/>
  <c r="O76" i="23"/>
  <c r="T88" i="23"/>
  <c r="N95" i="23"/>
  <c r="V88" i="23"/>
  <c r="AA101" i="23"/>
  <c r="B56" i="23"/>
  <c r="O95" i="23"/>
  <c r="Z101" i="23"/>
  <c r="E59" i="23"/>
  <c r="T103" i="23"/>
  <c r="AD81" i="23"/>
  <c r="M53" i="23"/>
  <c r="AB62" i="23"/>
  <c r="W100" i="23"/>
  <c r="W39" i="23"/>
  <c r="N46" i="23"/>
  <c r="F102" i="23"/>
  <c r="F91" i="23"/>
  <c r="Q82" i="23"/>
  <c r="F86" i="23"/>
  <c r="N83" i="23"/>
  <c r="T54" i="23"/>
  <c r="O82" i="23"/>
  <c r="T24" i="23"/>
  <c r="T36" i="23"/>
  <c r="U96" i="23"/>
  <c r="V76" i="23"/>
  <c r="W91" i="23"/>
  <c r="E84" i="23"/>
  <c r="K13" i="23"/>
  <c r="S51" i="23"/>
  <c r="Y80" i="23"/>
  <c r="S29" i="23"/>
  <c r="T98" i="23"/>
  <c r="I78" i="23"/>
  <c r="AE65" i="23"/>
  <c r="W88" i="23"/>
  <c r="AH104" i="23"/>
  <c r="AH90" i="23"/>
  <c r="K28" i="5"/>
  <c r="I85" i="23"/>
  <c r="L84" i="23"/>
  <c r="G95" i="23"/>
  <c r="H93" i="23"/>
  <c r="AE98" i="23"/>
  <c r="S43" i="23"/>
  <c r="X73" i="23"/>
  <c r="K36" i="5"/>
  <c r="I76" i="23"/>
  <c r="AD70" i="23"/>
  <c r="AG72" i="23"/>
  <c r="E89" i="23"/>
  <c r="Y87" i="23"/>
  <c r="H84" i="23"/>
  <c r="K46" i="5"/>
  <c r="AD84" i="23"/>
  <c r="C100" i="23"/>
  <c r="Z93" i="23"/>
  <c r="S94" i="23"/>
  <c r="T67" i="23"/>
  <c r="U92" i="23"/>
  <c r="AF102" i="23"/>
  <c r="R81" i="23"/>
  <c r="X91" i="23"/>
  <c r="K91" i="5"/>
  <c r="S100" i="23"/>
  <c r="K43" i="5"/>
  <c r="AD77" i="23"/>
  <c r="T73" i="23"/>
  <c r="AC96" i="23"/>
  <c r="L102" i="23"/>
  <c r="F70" i="23"/>
  <c r="AH57" i="23"/>
  <c r="AI48" i="23"/>
  <c r="R82" i="23"/>
  <c r="AH63" i="23"/>
  <c r="T97" i="23"/>
  <c r="X96" i="23"/>
  <c r="AG98" i="23"/>
  <c r="O94" i="23"/>
  <c r="AJ90" i="23"/>
  <c r="L61" i="23"/>
  <c r="H69" i="23"/>
  <c r="W89" i="23"/>
  <c r="H77" i="23"/>
  <c r="L89" i="23"/>
  <c r="E63" i="23"/>
  <c r="X97" i="23"/>
  <c r="G35" i="23"/>
  <c r="S26" i="23"/>
  <c r="P77" i="23"/>
  <c r="P52" i="23"/>
  <c r="K59" i="5"/>
  <c r="AE75" i="23"/>
  <c r="AA32" i="23"/>
  <c r="AC69" i="23"/>
  <c r="Y45" i="23"/>
  <c r="C98" i="23"/>
  <c r="Z37" i="23"/>
  <c r="Y64" i="23"/>
  <c r="AA53" i="23"/>
  <c r="R86" i="23"/>
  <c r="X103" i="23"/>
  <c r="AG103" i="23"/>
  <c r="O101" i="23"/>
  <c r="L86" i="23"/>
  <c r="F82" i="23"/>
  <c r="AD83" i="23"/>
  <c r="S50" i="23"/>
  <c r="AI67" i="23"/>
  <c r="U72" i="23"/>
  <c r="S46" i="23"/>
  <c r="D59" i="23"/>
  <c r="E95" i="23"/>
  <c r="P83" i="23"/>
  <c r="Y83" i="23"/>
  <c r="V97" i="23"/>
  <c r="AD90" i="23"/>
  <c r="Q101" i="23"/>
  <c r="AB74" i="23"/>
  <c r="F76" i="23"/>
  <c r="P70" i="23"/>
  <c r="Z12" i="23"/>
  <c r="G84" i="23"/>
  <c r="K98" i="23"/>
  <c r="Y68" i="23"/>
  <c r="T64" i="23"/>
  <c r="Z46" i="23"/>
  <c r="S78" i="23"/>
  <c r="AB75" i="23"/>
  <c r="X62" i="23"/>
  <c r="L85" i="23"/>
  <c r="N91" i="23"/>
  <c r="K81" i="23"/>
  <c r="P63" i="23"/>
  <c r="AC64" i="23"/>
  <c r="V45" i="23"/>
  <c r="D85" i="23"/>
  <c r="C96" i="23"/>
  <c r="L100" i="23"/>
  <c r="V71" i="23"/>
  <c r="AA68" i="23"/>
  <c r="AJ68" i="23"/>
  <c r="AF83" i="23"/>
  <c r="K51" i="5"/>
  <c r="AH96" i="23"/>
  <c r="V66" i="23"/>
  <c r="J66" i="23"/>
  <c r="K49" i="5"/>
  <c r="W85" i="23"/>
  <c r="N54" i="23"/>
  <c r="AA76" i="23"/>
  <c r="R91" i="23"/>
  <c r="AJ93" i="23"/>
  <c r="AB80" i="23"/>
  <c r="V73" i="23"/>
  <c r="N53" i="23"/>
  <c r="E61" i="23"/>
  <c r="M95" i="23"/>
  <c r="I90" i="23"/>
  <c r="AE68" i="23"/>
  <c r="N75" i="23"/>
  <c r="L59" i="23"/>
  <c r="AF101" i="23"/>
  <c r="Q65" i="23"/>
  <c r="B101" i="23"/>
  <c r="J76" i="23"/>
  <c r="F71" i="23"/>
  <c r="AD64" i="23"/>
  <c r="I97" i="23"/>
  <c r="K102" i="23"/>
  <c r="N82" i="23"/>
  <c r="AB99" i="23"/>
  <c r="T74" i="23"/>
  <c r="O97" i="23"/>
  <c r="D53" i="23"/>
  <c r="F85" i="23"/>
  <c r="K13" i="5"/>
  <c r="R80" i="23"/>
  <c r="U55" i="23"/>
  <c r="L98" i="23"/>
  <c r="K73" i="5"/>
  <c r="J43" i="23"/>
  <c r="AF51" i="23"/>
  <c r="I47" i="23"/>
  <c r="AE86" i="23"/>
  <c r="AD82" i="23"/>
  <c r="L80" i="23"/>
  <c r="D73" i="23"/>
  <c r="AI37" i="23"/>
  <c r="Y49" i="23"/>
  <c r="K9" i="5"/>
  <c r="Q86" i="23"/>
  <c r="Y82" i="23"/>
  <c r="H38" i="23"/>
  <c r="J96" i="23"/>
  <c r="M88" i="23"/>
  <c r="AG49" i="23"/>
  <c r="V21" i="23"/>
  <c r="AF57" i="23"/>
  <c r="J89" i="23"/>
  <c r="E53" i="23"/>
  <c r="AJ54" i="23"/>
  <c r="N59" i="23"/>
  <c r="L66" i="23"/>
  <c r="AB53" i="23"/>
  <c r="L43" i="23"/>
  <c r="H39" i="23"/>
  <c r="L45" i="23"/>
  <c r="N103" i="23"/>
  <c r="AG91" i="23"/>
  <c r="I100" i="23"/>
  <c r="Q79" i="23"/>
  <c r="H94" i="23"/>
  <c r="M102" i="23"/>
  <c r="AF90" i="23"/>
  <c r="K63" i="5"/>
  <c r="AH97" i="23"/>
  <c r="AG54" i="23"/>
  <c r="S96" i="23"/>
  <c r="Y94" i="23"/>
  <c r="AG89" i="23"/>
  <c r="L81" i="23"/>
  <c r="AC84" i="23"/>
  <c r="I71" i="23"/>
  <c r="K40" i="5"/>
  <c r="E94" i="23"/>
  <c r="Y66" i="23"/>
  <c r="AG73" i="23"/>
  <c r="K77" i="5"/>
  <c r="AI80" i="23"/>
  <c r="K64" i="5"/>
  <c r="AI87" i="23"/>
  <c r="Y74" i="23"/>
  <c r="AI96" i="23"/>
  <c r="K92" i="5"/>
  <c r="U101" i="23"/>
  <c r="AA84" i="23"/>
  <c r="C51" i="23"/>
  <c r="R94" i="23"/>
  <c r="L82" i="23"/>
  <c r="K18" i="5"/>
  <c r="AG80" i="23"/>
  <c r="F92" i="23"/>
  <c r="AF80" i="23"/>
  <c r="F100" i="23"/>
  <c r="D87" i="23"/>
  <c r="I46" i="23"/>
  <c r="I96" i="23"/>
  <c r="G64" i="23"/>
  <c r="K100" i="5"/>
  <c r="AE87" i="23"/>
  <c r="R68" i="23"/>
  <c r="AI78" i="23"/>
  <c r="D91" i="23"/>
  <c r="J73" i="23"/>
  <c r="AA45" i="23"/>
  <c r="AF77" i="23"/>
  <c r="K82" i="5"/>
  <c r="W51" i="23"/>
  <c r="AA42" i="23"/>
  <c r="R20" i="23"/>
  <c r="W59" i="23"/>
  <c r="R42" i="23"/>
  <c r="O62" i="23"/>
  <c r="K69" i="23"/>
  <c r="J91" i="23"/>
  <c r="P86" i="23"/>
  <c r="AC56" i="23"/>
  <c r="C63" i="23"/>
  <c r="AD75" i="23"/>
  <c r="AH73" i="23"/>
  <c r="L50" i="23"/>
  <c r="K87" i="5"/>
  <c r="Q94" i="23"/>
  <c r="V90" i="23"/>
  <c r="I72" i="23"/>
  <c r="Q78" i="23"/>
  <c r="N55" i="23"/>
  <c r="Y67" i="23"/>
  <c r="K92" i="23"/>
  <c r="AH79" i="23"/>
  <c r="L63" i="23"/>
  <c r="AD69" i="23"/>
  <c r="AJ75" i="23"/>
  <c r="C103" i="23"/>
  <c r="I77" i="23"/>
  <c r="AC49" i="23"/>
  <c r="X72" i="23"/>
  <c r="AJ88" i="23"/>
  <c r="AB103" i="23"/>
  <c r="M91" i="23"/>
  <c r="E75" i="23"/>
  <c r="AJ63" i="23"/>
  <c r="L79" i="23"/>
  <c r="T30" i="23"/>
  <c r="I93" i="23"/>
  <c r="S89" i="23"/>
  <c r="Q89" i="23"/>
  <c r="AG66" i="23"/>
  <c r="AA39" i="23"/>
  <c r="O52" i="23"/>
  <c r="K52" i="5"/>
  <c r="F98" i="23"/>
  <c r="K12" i="5"/>
  <c r="J97" i="23"/>
  <c r="C94" i="23"/>
  <c r="AH81" i="23"/>
  <c r="Q104" i="23"/>
  <c r="Q103" i="23"/>
  <c r="G96" i="23"/>
  <c r="K78" i="5"/>
  <c r="H67" i="23"/>
  <c r="AD78" i="23"/>
  <c r="AF64" i="23"/>
  <c r="Y81" i="23"/>
  <c r="I98" i="23"/>
  <c r="H101" i="23"/>
  <c r="H65" i="23"/>
  <c r="D75" i="23"/>
  <c r="G87" i="23"/>
  <c r="G100" i="23"/>
  <c r="AF87" i="23"/>
  <c r="B98" i="23"/>
  <c r="S66" i="23"/>
  <c r="V17" i="23"/>
  <c r="C45" i="23"/>
  <c r="J70" i="23"/>
  <c r="S103" i="23"/>
  <c r="AG87" i="23"/>
  <c r="W92" i="23"/>
  <c r="L51" i="23"/>
  <c r="J74" i="23"/>
  <c r="AI25" i="23"/>
  <c r="L33" i="23"/>
  <c r="AI26" i="23"/>
  <c r="AD76" i="23"/>
  <c r="AF76" i="23"/>
  <c r="K90" i="5"/>
  <c r="AF81" i="23"/>
  <c r="AD58" i="23"/>
  <c r="T96" i="23"/>
  <c r="E91" i="23"/>
  <c r="X50" i="23"/>
  <c r="Y78" i="23"/>
  <c r="G68" i="23"/>
  <c r="AA77" i="23"/>
  <c r="AG74" i="23"/>
  <c r="AH95" i="23"/>
  <c r="AG82" i="23"/>
  <c r="I57" i="23"/>
  <c r="X59" i="23"/>
  <c r="K57" i="5"/>
  <c r="N89" i="23"/>
  <c r="AD94" i="23"/>
  <c r="G89" i="23"/>
  <c r="I45" i="23"/>
  <c r="I54" i="23"/>
  <c r="AH37" i="23"/>
  <c r="L41" i="23"/>
  <c r="AC63" i="23"/>
  <c r="X90" i="23"/>
  <c r="AB63" i="23"/>
  <c r="K47" i="23"/>
  <c r="N48" i="23"/>
  <c r="M47" i="23"/>
  <c r="L40" i="23"/>
  <c r="Y75" i="23"/>
  <c r="U87" i="23"/>
  <c r="I84" i="23"/>
  <c r="H80" i="23"/>
  <c r="K84" i="23"/>
  <c r="M43" i="23"/>
  <c r="R70" i="23"/>
  <c r="S30" i="23"/>
  <c r="AE64" i="23"/>
  <c r="D90" i="23"/>
  <c r="K72" i="5"/>
  <c r="M63" i="23"/>
  <c r="I42" i="23"/>
  <c r="U46" i="23"/>
  <c r="G19" i="23"/>
  <c r="F67" i="23"/>
  <c r="B91" i="23"/>
  <c r="P102" i="23"/>
  <c r="S60" i="23"/>
  <c r="T40" i="23"/>
  <c r="M46" i="23"/>
  <c r="Q30" i="23"/>
  <c r="K97" i="23"/>
  <c r="M89" i="5"/>
  <c r="U47" i="23"/>
  <c r="AF61" i="23"/>
  <c r="K53" i="23"/>
  <c r="S64" i="23"/>
  <c r="M32" i="23"/>
  <c r="V58" i="23"/>
  <c r="T50" i="23"/>
  <c r="J29" i="5"/>
  <c r="H58" i="23"/>
  <c r="AD97" i="23"/>
  <c r="Y97" i="23"/>
  <c r="Z20" i="23"/>
  <c r="AB56" i="23"/>
  <c r="R73" i="23"/>
  <c r="H64" i="23"/>
  <c r="S73" i="23"/>
  <c r="H66" i="23"/>
  <c r="C82" i="23"/>
  <c r="Q46" i="23"/>
  <c r="R33" i="23"/>
  <c r="F73" i="23"/>
  <c r="C37" i="23"/>
  <c r="Z64" i="23"/>
  <c r="H89" i="23"/>
  <c r="AB104" i="23"/>
  <c r="AC75" i="23"/>
  <c r="AD66" i="23"/>
  <c r="AF91" i="23"/>
  <c r="G103" i="23"/>
  <c r="N72" i="23"/>
  <c r="C54" i="23"/>
  <c r="D66" i="23"/>
  <c r="AF98" i="23"/>
  <c r="W96" i="23"/>
  <c r="D63" i="23"/>
  <c r="Y102" i="23"/>
  <c r="AB102" i="23"/>
  <c r="N92" i="23"/>
  <c r="D93" i="23"/>
  <c r="AC81" i="23"/>
  <c r="W101" i="23"/>
  <c r="B92" i="23"/>
  <c r="X64" i="23"/>
  <c r="L87" i="23"/>
  <c r="J78" i="23"/>
  <c r="U61" i="23"/>
  <c r="J11" i="23"/>
  <c r="AC36" i="23"/>
  <c r="F53" i="23"/>
  <c r="AB23" i="23"/>
  <c r="G60" i="23"/>
  <c r="E88" i="23"/>
  <c r="AG76" i="23"/>
  <c r="S82" i="23"/>
  <c r="R58" i="23"/>
  <c r="AA85" i="23"/>
  <c r="F94" i="23"/>
  <c r="V84" i="23"/>
  <c r="F61" i="23"/>
  <c r="L24" i="23"/>
  <c r="K33" i="5"/>
  <c r="AI38" i="23"/>
  <c r="O50" i="23"/>
  <c r="B41" i="23"/>
  <c r="AE57" i="23"/>
  <c r="AJ94" i="23"/>
  <c r="P87" i="23"/>
  <c r="N85" i="23"/>
  <c r="AJ85" i="23"/>
  <c r="AA75" i="23"/>
  <c r="V82" i="23"/>
  <c r="U100" i="23"/>
  <c r="O100" i="23"/>
  <c r="AH14" i="23"/>
  <c r="M82" i="23"/>
  <c r="AJ49" i="23"/>
  <c r="Z59" i="23"/>
  <c r="F60" i="23"/>
  <c r="H21" i="23"/>
  <c r="H50" i="23"/>
  <c r="L69" i="23"/>
  <c r="AH48" i="23"/>
  <c r="D93" i="5"/>
  <c r="D61" i="23"/>
  <c r="V93" i="23"/>
  <c r="H82" i="23"/>
  <c r="AF82" i="23"/>
  <c r="I65" i="23"/>
  <c r="Y63" i="23"/>
  <c r="AJ35" i="23"/>
  <c r="J101" i="23"/>
  <c r="AG94" i="23"/>
  <c r="F84" i="23"/>
  <c r="AI40" i="23"/>
  <c r="Z18" i="23"/>
  <c r="S79" i="23"/>
  <c r="B87" i="23"/>
  <c r="U41" i="23"/>
  <c r="C85" i="23"/>
  <c r="AA87" i="23"/>
  <c r="S72" i="23"/>
  <c r="X63" i="23"/>
  <c r="AI44" i="23"/>
  <c r="AA69" i="23"/>
  <c r="X32" i="23"/>
  <c r="AI100" i="23"/>
  <c r="P94" i="23"/>
  <c r="J59" i="23"/>
  <c r="U89" i="23"/>
  <c r="K101" i="23"/>
  <c r="AI77" i="23"/>
  <c r="V54" i="23"/>
  <c r="W62" i="23"/>
  <c r="T85" i="23"/>
  <c r="K76" i="5"/>
  <c r="Z99" i="23"/>
  <c r="AD85" i="23"/>
  <c r="Z83" i="23"/>
  <c r="W76" i="23"/>
  <c r="AE49" i="23"/>
  <c r="K46" i="23"/>
  <c r="P99" i="23"/>
  <c r="P82" i="23"/>
  <c r="W87" i="23"/>
  <c r="J83" i="23"/>
  <c r="D68" i="23"/>
  <c r="AJ46" i="23"/>
  <c r="S27" i="23"/>
  <c r="Q63" i="23"/>
  <c r="W66" i="23"/>
  <c r="AI54" i="23"/>
  <c r="H14" i="23"/>
  <c r="O59" i="23"/>
  <c r="D42" i="23"/>
  <c r="AF35" i="23"/>
  <c r="T26" i="23"/>
  <c r="W56" i="23"/>
  <c r="J102" i="23"/>
  <c r="S33" i="23"/>
  <c r="O65" i="23"/>
  <c r="X53" i="23"/>
  <c r="M18" i="23"/>
  <c r="AF13" i="23"/>
  <c r="Y58" i="23"/>
  <c r="AA29" i="23"/>
  <c r="AA83" i="23"/>
  <c r="S97" i="23"/>
  <c r="E90" i="23"/>
  <c r="K17" i="5"/>
  <c r="K99" i="23"/>
  <c r="Y96" i="23"/>
  <c r="N61" i="23"/>
  <c r="E54" i="23"/>
  <c r="AJ89" i="23"/>
  <c r="K42" i="5"/>
  <c r="P85" i="23"/>
  <c r="C78" i="23"/>
  <c r="D60" i="23"/>
  <c r="C99" i="23"/>
  <c r="W80" i="23"/>
  <c r="AG37" i="23"/>
  <c r="P97" i="23"/>
  <c r="AF92" i="23"/>
  <c r="L103" i="23"/>
  <c r="AH91" i="23"/>
  <c r="AE54" i="23"/>
  <c r="F54" i="23"/>
  <c r="P41" i="23"/>
  <c r="B24" i="23"/>
  <c r="G94" i="23"/>
  <c r="C62" i="23"/>
  <c r="D96" i="23"/>
  <c r="AJ55" i="23"/>
  <c r="M64" i="23"/>
  <c r="AB26" i="23"/>
  <c r="G21" i="23"/>
  <c r="AD80" i="23"/>
  <c r="H95" i="23"/>
  <c r="U86" i="23"/>
  <c r="Z96" i="23"/>
  <c r="Q102" i="23"/>
  <c r="K96" i="23"/>
  <c r="AD74" i="23"/>
  <c r="U65" i="23"/>
  <c r="E67" i="23"/>
  <c r="N100" i="23"/>
  <c r="K49" i="23"/>
  <c r="Q77" i="23"/>
  <c r="L101" i="23"/>
  <c r="AF79" i="23"/>
  <c r="K16" i="5"/>
  <c r="K27" i="5"/>
  <c r="G83" i="23"/>
  <c r="K95" i="23"/>
  <c r="AB77" i="23"/>
  <c r="AE93" i="23"/>
  <c r="T90" i="23"/>
  <c r="M71" i="23"/>
  <c r="Z70" i="23"/>
  <c r="K99" i="5"/>
  <c r="AI88" i="23"/>
  <c r="AJ86" i="23"/>
  <c r="T46" i="23"/>
  <c r="H92" i="23"/>
  <c r="AD62" i="23"/>
  <c r="C60" i="23"/>
  <c r="AD55" i="23"/>
  <c r="T77" i="23"/>
  <c r="V57" i="23"/>
  <c r="I68" i="23"/>
  <c r="R83" i="23"/>
  <c r="K8" i="5"/>
  <c r="AB66" i="23"/>
  <c r="J52" i="23"/>
  <c r="AI36" i="23"/>
  <c r="R63" i="23"/>
  <c r="N66" i="23"/>
  <c r="Y103" i="23"/>
  <c r="I99" i="23"/>
  <c r="F55" i="23"/>
  <c r="M66" i="23"/>
  <c r="AA27" i="23"/>
  <c r="J36" i="23"/>
  <c r="AI31" i="23"/>
  <c r="AJ57" i="23"/>
  <c r="J47" i="23"/>
  <c r="R50" i="23"/>
  <c r="AJ30" i="23"/>
  <c r="AA74" i="23"/>
  <c r="AH53" i="23"/>
  <c r="O16" i="23"/>
  <c r="AJ47" i="23"/>
  <c r="AD102" i="23"/>
  <c r="X49" i="23"/>
  <c r="AA20" i="23"/>
  <c r="K75" i="23"/>
  <c r="AC47" i="23"/>
  <c r="AB25" i="23"/>
  <c r="AE13" i="23"/>
  <c r="AB24" i="23"/>
  <c r="G91" i="23"/>
  <c r="M58" i="23"/>
  <c r="P59" i="23"/>
  <c r="I92" i="23"/>
  <c r="E97" i="23"/>
  <c r="AD92" i="23"/>
  <c r="R46" i="23"/>
  <c r="AG104" i="23"/>
  <c r="X78" i="23"/>
  <c r="J82" i="23"/>
  <c r="J94" i="23"/>
  <c r="AF68" i="23"/>
  <c r="Y40" i="23"/>
  <c r="AG62" i="23"/>
  <c r="L62" i="23"/>
  <c r="AF45" i="23"/>
  <c r="Z92" i="23"/>
  <c r="AE66" i="23"/>
  <c r="R104" i="23"/>
  <c r="X79" i="23"/>
  <c r="K60" i="23"/>
  <c r="AH76" i="23"/>
  <c r="K35" i="23"/>
  <c r="Q32" i="23"/>
  <c r="AG69" i="23"/>
  <c r="AG65" i="23"/>
  <c r="AJ96" i="23"/>
  <c r="V61" i="23"/>
  <c r="B104" i="23"/>
  <c r="X87" i="23"/>
  <c r="Z76" i="23"/>
  <c r="K30" i="5"/>
  <c r="K54" i="5"/>
  <c r="AJ71" i="23"/>
  <c r="X84" i="23"/>
  <c r="D104" i="23"/>
  <c r="J95" i="23"/>
  <c r="AH84" i="23"/>
  <c r="U69" i="23"/>
  <c r="T84" i="23"/>
  <c r="U67" i="23"/>
  <c r="AF103" i="23"/>
  <c r="Y90" i="23"/>
  <c r="AA79" i="23"/>
  <c r="M70" i="23"/>
  <c r="AG79" i="23"/>
  <c r="T89" i="23"/>
  <c r="Z88" i="23"/>
  <c r="S19" i="23"/>
  <c r="AC60" i="23"/>
  <c r="AH61" i="23"/>
  <c r="Z102" i="23"/>
  <c r="Y30" i="23"/>
  <c r="D83" i="23"/>
  <c r="G88" i="23"/>
  <c r="AD103" i="23"/>
  <c r="L54" i="23"/>
  <c r="U90" i="23"/>
  <c r="AC52" i="23"/>
  <c r="V78" i="23"/>
  <c r="K28" i="23"/>
  <c r="G43" i="23"/>
  <c r="L13" i="23"/>
  <c r="V77" i="23"/>
  <c r="N73" i="23"/>
  <c r="AI104" i="23"/>
  <c r="AC66" i="23"/>
  <c r="AE61" i="23"/>
  <c r="Q62" i="23"/>
  <c r="D51" i="23"/>
  <c r="Q98" i="23"/>
  <c r="O86" i="23"/>
  <c r="M101" i="23"/>
  <c r="AI75" i="23"/>
  <c r="AH78" i="23"/>
  <c r="L90" i="23"/>
  <c r="L47" i="23"/>
  <c r="R84" i="23"/>
  <c r="AE80" i="23"/>
  <c r="V80" i="23"/>
  <c r="AI49" i="23"/>
  <c r="P58" i="23"/>
  <c r="K44" i="5"/>
  <c r="E74" i="23"/>
  <c r="C77" i="23"/>
  <c r="AH11" i="23"/>
  <c r="H47" i="23"/>
  <c r="AG17" i="23"/>
  <c r="M38" i="23"/>
  <c r="Q35" i="23"/>
  <c r="AB96" i="23"/>
  <c r="F35" i="23"/>
  <c r="AE34" i="23"/>
  <c r="AG34" i="23"/>
  <c r="D78" i="23"/>
  <c r="E79" i="23"/>
  <c r="Y95" i="23"/>
  <c r="N97" i="23"/>
  <c r="AJ101" i="23"/>
  <c r="E52" i="23"/>
  <c r="AG45" i="23"/>
  <c r="T45" i="23"/>
  <c r="AA43" i="23"/>
  <c r="AB92" i="23"/>
  <c r="E76" i="23"/>
  <c r="AB55" i="23"/>
  <c r="O89" i="23"/>
  <c r="AI82" i="23"/>
  <c r="AA52" i="23"/>
  <c r="K55" i="23"/>
  <c r="AH94" i="23"/>
  <c r="C43" i="23"/>
  <c r="AE92" i="23"/>
  <c r="AJ72" i="23"/>
  <c r="O90" i="23"/>
  <c r="D40" i="23"/>
  <c r="Z100" i="23"/>
  <c r="F95" i="23"/>
  <c r="Z77" i="23"/>
  <c r="N84" i="23"/>
  <c r="C52" i="23"/>
  <c r="R102" i="23"/>
  <c r="Z82" i="23"/>
  <c r="AD57" i="23"/>
  <c r="S55" i="23"/>
  <c r="O79" i="23"/>
  <c r="E56" i="23"/>
  <c r="AI59" i="23"/>
  <c r="X39" i="23"/>
  <c r="AB78" i="23"/>
  <c r="M60" i="23"/>
  <c r="AG23" i="23"/>
  <c r="D98" i="23"/>
  <c r="T18" i="23"/>
  <c r="AF14" i="23"/>
  <c r="E22" i="23"/>
  <c r="W73" i="23"/>
  <c r="B86" i="23"/>
  <c r="W34" i="23"/>
  <c r="AH25" i="23"/>
  <c r="G53" i="23"/>
  <c r="AG68" i="23"/>
  <c r="AE82" i="23"/>
  <c r="AJ53" i="23"/>
  <c r="V98" i="23"/>
  <c r="Y65" i="23"/>
  <c r="W102" i="23"/>
  <c r="T86" i="23"/>
  <c r="K84" i="5"/>
  <c r="K69" i="5"/>
  <c r="K71" i="23"/>
  <c r="J79" i="23"/>
  <c r="J100" i="23"/>
  <c r="AH83" i="23"/>
  <c r="G97" i="23"/>
  <c r="AH19" i="23"/>
  <c r="AE50" i="23"/>
  <c r="B42" i="23"/>
  <c r="L49" i="23"/>
  <c r="K88" i="23"/>
  <c r="Z89" i="23"/>
  <c r="E72" i="23"/>
  <c r="U53" i="23"/>
  <c r="AG38" i="23"/>
  <c r="V39" i="23"/>
  <c r="AF62" i="23"/>
  <c r="Z80" i="23"/>
  <c r="M67" i="23"/>
  <c r="AE73" i="23"/>
  <c r="AF88" i="23"/>
  <c r="K45" i="23"/>
  <c r="Y36" i="23"/>
  <c r="P13" i="23"/>
  <c r="E87" i="23"/>
  <c r="M89" i="23"/>
  <c r="T65" i="23"/>
  <c r="AH98" i="23"/>
  <c r="I36" i="23"/>
  <c r="G20" i="23"/>
  <c r="Q100" i="23"/>
  <c r="R22" i="23"/>
  <c r="N21" i="23"/>
  <c r="U68" i="23"/>
  <c r="P64" i="23"/>
  <c r="AE77" i="23"/>
  <c r="T20" i="23"/>
  <c r="AJ44" i="23"/>
  <c r="R89" i="23"/>
  <c r="R30" i="23"/>
  <c r="E68" i="5"/>
  <c r="AF30" i="23"/>
  <c r="Q75" i="23"/>
  <c r="P66" i="23"/>
  <c r="H81" i="23"/>
  <c r="U83" i="23"/>
  <c r="N99" i="23"/>
  <c r="Z97" i="23"/>
  <c r="Z69" i="23"/>
  <c r="W94" i="23"/>
  <c r="Z68" i="23"/>
  <c r="C44" i="23"/>
  <c r="AH52" i="23"/>
  <c r="Q88" i="23"/>
  <c r="L31" i="23"/>
  <c r="Q72" i="23"/>
  <c r="AA55" i="23"/>
  <c r="M41" i="23"/>
  <c r="T104" i="23"/>
  <c r="AB57" i="23"/>
  <c r="F101" i="23"/>
  <c r="AA103" i="23"/>
  <c r="D30" i="23"/>
  <c r="M76" i="23"/>
  <c r="B20" i="23"/>
  <c r="Q14" i="23"/>
  <c r="AA49" i="23"/>
  <c r="G98" i="23"/>
  <c r="B96" i="23"/>
  <c r="Z67" i="23"/>
  <c r="S62" i="23"/>
  <c r="AA64" i="23"/>
  <c r="D12" i="23"/>
  <c r="W75" i="23"/>
  <c r="M59" i="23"/>
  <c r="U63" i="23"/>
  <c r="AE97" i="23"/>
  <c r="V94" i="23"/>
  <c r="U94" i="23"/>
  <c r="AC53" i="23"/>
  <c r="I83" i="23"/>
  <c r="AA95" i="23"/>
  <c r="Y99" i="23"/>
  <c r="AH60" i="23"/>
  <c r="V103" i="23"/>
  <c r="B48" i="23"/>
  <c r="D89" i="23"/>
  <c r="Q68" i="23"/>
  <c r="AD68" i="23"/>
  <c r="AB91" i="23"/>
  <c r="E96" i="23"/>
  <c r="Y20" i="23"/>
  <c r="AD104" i="23"/>
  <c r="O78" i="23"/>
  <c r="M74" i="23"/>
  <c r="L97" i="5"/>
  <c r="G48" i="23"/>
  <c r="C47" i="23"/>
  <c r="F63" i="23"/>
  <c r="AG75" i="23"/>
  <c r="K23" i="5"/>
  <c r="D101" i="23"/>
  <c r="W50" i="23"/>
  <c r="W25" i="23"/>
  <c r="K44" i="23"/>
  <c r="AI76" i="23"/>
  <c r="AG70" i="23"/>
  <c r="AA90" i="23"/>
  <c r="F103" i="23"/>
  <c r="AA102" i="23"/>
  <c r="P79" i="23"/>
  <c r="Q87" i="23"/>
  <c r="AG58" i="23"/>
  <c r="F87" i="23"/>
  <c r="T57" i="23"/>
  <c r="O104" i="23"/>
  <c r="AA98" i="23"/>
  <c r="J55" i="23"/>
  <c r="Z15" i="23"/>
  <c r="C64" i="23"/>
  <c r="T48" i="23"/>
  <c r="C92" i="23"/>
  <c r="AD59" i="23"/>
  <c r="Y100" i="23"/>
  <c r="R53" i="23"/>
  <c r="E55" i="23"/>
  <c r="B54" i="23"/>
  <c r="AA41" i="23"/>
  <c r="H55" i="23"/>
  <c r="C87" i="23"/>
  <c r="AI99" i="23"/>
  <c r="U97" i="23"/>
  <c r="W93" i="23"/>
  <c r="S81" i="23"/>
  <c r="AC37" i="23"/>
  <c r="G39" i="23"/>
  <c r="Z10" i="23"/>
  <c r="E100" i="23"/>
  <c r="V79" i="23"/>
  <c r="X82" i="23"/>
  <c r="AB88" i="23"/>
  <c r="AB35" i="23"/>
  <c r="R41" i="23"/>
  <c r="Z49" i="23"/>
  <c r="Z45" i="23"/>
  <c r="N63" i="23"/>
  <c r="AI90" i="23"/>
  <c r="Z78" i="23"/>
  <c r="B76" i="23"/>
  <c r="AH39" i="23"/>
  <c r="B22" i="23"/>
  <c r="X69" i="23"/>
  <c r="J26" i="23"/>
  <c r="AB31" i="23"/>
  <c r="I39" i="23"/>
  <c r="R103" i="23"/>
  <c r="R11" i="23"/>
  <c r="I51" i="23"/>
  <c r="V30" i="23"/>
  <c r="AC35" i="23"/>
  <c r="Z72" i="23"/>
  <c r="T56" i="23"/>
  <c r="R13" i="23"/>
  <c r="G66" i="23"/>
  <c r="I24" i="23"/>
  <c r="B10" i="23"/>
  <c r="P36" i="23"/>
  <c r="O57" i="5"/>
  <c r="AA44" i="23"/>
  <c r="X85" i="23"/>
  <c r="J54" i="23"/>
  <c r="I102" i="23"/>
  <c r="K15" i="5"/>
  <c r="AG67" i="23"/>
  <c r="H46" i="23"/>
  <c r="AC86" i="23"/>
  <c r="C66" i="23"/>
  <c r="L72" i="23"/>
  <c r="P46" i="23"/>
  <c r="AD65" i="23"/>
  <c r="D76" i="23"/>
  <c r="S91" i="23"/>
  <c r="U49" i="23"/>
  <c r="C61" i="23"/>
  <c r="H42" i="23"/>
  <c r="B51" i="23"/>
  <c r="E50" i="23"/>
  <c r="F78" i="5"/>
  <c r="B23" i="23"/>
  <c r="Z84" i="23"/>
  <c r="M37" i="23"/>
  <c r="Y86" i="23"/>
  <c r="L36" i="23"/>
  <c r="T94" i="23"/>
  <c r="AF43" i="23"/>
  <c r="F42" i="23"/>
  <c r="AC23" i="23"/>
  <c r="B71" i="23"/>
  <c r="M45" i="23"/>
  <c r="L91" i="23"/>
  <c r="O23" i="23"/>
  <c r="AH71" i="23"/>
  <c r="B68" i="23"/>
  <c r="D59" i="5"/>
  <c r="H17" i="23"/>
  <c r="O93" i="23"/>
  <c r="G73" i="23"/>
  <c r="R69" i="23"/>
  <c r="B83" i="23"/>
  <c r="B90" i="23"/>
  <c r="AA30" i="23"/>
  <c r="G92" i="5"/>
  <c r="B26" i="23"/>
  <c r="S24" i="23"/>
  <c r="AF58" i="23"/>
  <c r="L55" i="5"/>
  <c r="AG44" i="23"/>
  <c r="G100" i="5"/>
  <c r="O9" i="23"/>
  <c r="J93" i="23"/>
  <c r="M97" i="23"/>
  <c r="U14" i="23"/>
  <c r="N15" i="23"/>
  <c r="H54" i="5"/>
  <c r="M31" i="5"/>
  <c r="AI32" i="23"/>
  <c r="C80" i="23"/>
  <c r="I101" i="5"/>
  <c r="B28" i="23"/>
  <c r="Q85" i="23"/>
  <c r="F32" i="5"/>
  <c r="Y14" i="23"/>
  <c r="J99" i="5"/>
  <c r="K75" i="5"/>
  <c r="F68" i="23"/>
  <c r="F57" i="23"/>
  <c r="AI58" i="23"/>
  <c r="Q67" i="23"/>
  <c r="D25" i="23"/>
  <c r="B64" i="23"/>
  <c r="AA26" i="23"/>
  <c r="Z86" i="23"/>
  <c r="N28" i="23"/>
  <c r="W64" i="23"/>
  <c r="C79" i="23"/>
  <c r="W79" i="23"/>
  <c r="J42" i="23"/>
  <c r="H97" i="5"/>
  <c r="AH103" i="23"/>
  <c r="Z19" i="23"/>
  <c r="C19" i="23"/>
  <c r="C16" i="23"/>
  <c r="O11" i="23"/>
  <c r="E92" i="23"/>
  <c r="AD67" i="23"/>
  <c r="K87" i="23"/>
  <c r="AJ42" i="23"/>
  <c r="X102" i="23"/>
  <c r="V29" i="23"/>
  <c r="P53" i="5"/>
  <c r="O94" i="5"/>
  <c r="H62" i="23"/>
  <c r="Y18" i="23"/>
  <c r="Z103" i="23"/>
  <c r="X14" i="23"/>
  <c r="C73" i="23"/>
  <c r="H45" i="23"/>
  <c r="E96" i="5"/>
  <c r="J27" i="5"/>
  <c r="AI68" i="23"/>
  <c r="E29" i="23"/>
  <c r="AF55" i="23"/>
  <c r="N47" i="23"/>
  <c r="X41" i="23"/>
  <c r="AB42" i="23"/>
  <c r="G84" i="5"/>
  <c r="O37" i="23"/>
  <c r="N10" i="23"/>
  <c r="Y33" i="23"/>
  <c r="AF18" i="23"/>
  <c r="AA13" i="23"/>
  <c r="AC94" i="23"/>
  <c r="B82" i="23"/>
  <c r="AD44" i="23"/>
  <c r="Z81" i="23"/>
  <c r="AA66" i="23"/>
  <c r="R18" i="23"/>
  <c r="B88" i="5"/>
  <c r="AI12" i="23"/>
  <c r="M48" i="23"/>
  <c r="AH65" i="23"/>
  <c r="T11" i="23"/>
  <c r="Q16" i="23"/>
  <c r="X58" i="23"/>
  <c r="W27" i="23"/>
  <c r="AG21" i="23"/>
  <c r="P10" i="5"/>
  <c r="F78" i="23"/>
  <c r="AJ60" i="23"/>
  <c r="AB52" i="23"/>
  <c r="B27" i="23"/>
  <c r="AC68" i="23"/>
  <c r="AJ95" i="23"/>
  <c r="AG100" i="23"/>
  <c r="F96" i="23"/>
  <c r="V96" i="23"/>
  <c r="L37" i="23"/>
  <c r="C58" i="23"/>
  <c r="C13" i="23"/>
  <c r="S39" i="23"/>
  <c r="Z36" i="23"/>
  <c r="V23" i="23"/>
  <c r="AI35" i="23"/>
  <c r="AH46" i="23"/>
  <c r="F102" i="5"/>
  <c r="Y32" i="23"/>
  <c r="AI89" i="23"/>
  <c r="AE78" i="23"/>
  <c r="E103" i="23"/>
  <c r="AI52" i="23"/>
  <c r="AD39" i="23"/>
  <c r="N51" i="23"/>
  <c r="AF19" i="23"/>
  <c r="C48" i="23"/>
  <c r="P56" i="23"/>
  <c r="S52" i="23"/>
  <c r="M103" i="23"/>
  <c r="S65" i="23"/>
  <c r="S68" i="23"/>
  <c r="W52" i="23"/>
  <c r="O31" i="5"/>
  <c r="Q39" i="23"/>
  <c r="G104" i="23"/>
  <c r="B14" i="23"/>
  <c r="O10" i="23"/>
  <c r="AH89" i="23"/>
  <c r="K26" i="23"/>
  <c r="Q59" i="23"/>
  <c r="AA9" i="23"/>
  <c r="F38" i="23"/>
  <c r="Y37" i="23"/>
  <c r="Q37" i="23"/>
  <c r="I89" i="5"/>
  <c r="G61" i="23"/>
  <c r="L65" i="5"/>
  <c r="W33" i="23"/>
  <c r="L22" i="23"/>
  <c r="AJ31" i="23"/>
  <c r="K41" i="23"/>
  <c r="AC39" i="23"/>
  <c r="W11" i="23"/>
  <c r="G12" i="23"/>
  <c r="R7" i="23"/>
  <c r="P80" i="5"/>
  <c r="J103" i="5"/>
  <c r="G94" i="5"/>
  <c r="AG14" i="23"/>
  <c r="AI24" i="23"/>
  <c r="M8" i="23"/>
  <c r="AC30" i="23"/>
  <c r="S67" i="23"/>
  <c r="Z53" i="23"/>
  <c r="B103" i="23"/>
  <c r="O96" i="23"/>
  <c r="R75" i="23"/>
  <c r="V43" i="23"/>
  <c r="AJ52" i="23"/>
  <c r="P31" i="23"/>
  <c r="P88" i="23"/>
  <c r="G70" i="23"/>
  <c r="N98" i="23"/>
  <c r="AH93" i="23"/>
  <c r="AJ56" i="23"/>
  <c r="AF50" i="23"/>
  <c r="AD79" i="23"/>
  <c r="G13" i="23"/>
  <c r="B19" i="23"/>
  <c r="AI53" i="23"/>
  <c r="AH16" i="23"/>
  <c r="B36" i="5"/>
  <c r="Z57" i="23"/>
  <c r="J81" i="23"/>
  <c r="T70" i="23"/>
  <c r="I19" i="23"/>
  <c r="R24" i="23"/>
  <c r="C32" i="23"/>
  <c r="D54" i="5"/>
  <c r="M35" i="23"/>
  <c r="C27" i="23"/>
  <c r="AB30" i="23"/>
  <c r="AJ98" i="23"/>
  <c r="N33" i="23"/>
  <c r="P73" i="23"/>
  <c r="E104" i="23"/>
  <c r="Y69" i="23"/>
  <c r="AC92" i="23"/>
  <c r="X92" i="23"/>
  <c r="AA104" i="23"/>
  <c r="L99" i="23"/>
  <c r="AH70" i="23"/>
  <c r="G76" i="23"/>
  <c r="P100" i="23"/>
  <c r="K57" i="23"/>
  <c r="AB82" i="23"/>
  <c r="J62" i="23"/>
  <c r="G17" i="23"/>
  <c r="I73" i="23"/>
  <c r="AG92" i="23"/>
  <c r="K48" i="5"/>
  <c r="L57" i="23"/>
  <c r="K38" i="5"/>
  <c r="K103" i="23"/>
  <c r="AI74" i="23"/>
  <c r="T42" i="23"/>
  <c r="V91" i="23"/>
  <c r="K104" i="23"/>
  <c r="R99" i="23"/>
  <c r="I44" i="23"/>
  <c r="AF59" i="23"/>
  <c r="P33" i="23"/>
  <c r="L76" i="23"/>
  <c r="Q45" i="23"/>
  <c r="AH55" i="23"/>
  <c r="O49" i="23"/>
  <c r="Y79" i="23"/>
  <c r="N87" i="23"/>
  <c r="X67" i="23"/>
  <c r="Y55" i="23"/>
  <c r="P103" i="23"/>
  <c r="AJ28" i="23"/>
  <c r="O73" i="23"/>
  <c r="J92" i="23"/>
  <c r="AC99" i="23"/>
  <c r="AB65" i="23"/>
  <c r="B43" i="23"/>
  <c r="H90" i="23"/>
  <c r="D50" i="23"/>
  <c r="D95" i="23"/>
  <c r="Z23" i="23"/>
  <c r="AC91" i="23"/>
  <c r="K70" i="23"/>
  <c r="AJ40" i="23"/>
  <c r="W63" i="23"/>
  <c r="G62" i="23"/>
  <c r="I59" i="23"/>
  <c r="AG47" i="23"/>
  <c r="T66" i="23"/>
  <c r="AJ38" i="23"/>
  <c r="B39" i="23"/>
  <c r="R35" i="23"/>
  <c r="V31" i="23"/>
  <c r="Z28" i="23"/>
  <c r="C57" i="23"/>
  <c r="Y17" i="23"/>
  <c r="I19" i="5"/>
  <c r="M98" i="23"/>
  <c r="T101" i="23"/>
  <c r="R79" i="23"/>
  <c r="Y92" i="23"/>
  <c r="AE56" i="23"/>
  <c r="C76" i="23"/>
  <c r="AD98" i="23"/>
  <c r="V37" i="23"/>
  <c r="M85" i="23"/>
  <c r="X83" i="23"/>
  <c r="AG84" i="23"/>
  <c r="I101" i="23"/>
  <c r="M99" i="23"/>
  <c r="I87" i="23"/>
  <c r="Z85" i="23"/>
  <c r="D58" i="23"/>
  <c r="P76" i="23"/>
  <c r="AI94" i="23"/>
  <c r="K102" i="5"/>
  <c r="T53" i="23"/>
  <c r="Y85" i="23"/>
  <c r="V52" i="23"/>
  <c r="AA91" i="23"/>
  <c r="AH28" i="23"/>
  <c r="AH68" i="23"/>
  <c r="K91" i="23"/>
  <c r="W72" i="23"/>
  <c r="X43" i="23"/>
  <c r="V70" i="23"/>
  <c r="V81" i="23"/>
  <c r="R85" i="23"/>
  <c r="J64" i="23"/>
  <c r="L73" i="23"/>
  <c r="S44" i="23"/>
  <c r="O64" i="23"/>
  <c r="R96" i="23"/>
  <c r="S38" i="23"/>
  <c r="Z26" i="23"/>
  <c r="C12" i="23"/>
  <c r="X80" i="23"/>
  <c r="AC101" i="23"/>
  <c r="AG15" i="23"/>
  <c r="P91" i="23"/>
  <c r="S13" i="23"/>
  <c r="T69" i="23"/>
  <c r="F27" i="23"/>
  <c r="J23" i="23"/>
  <c r="H96" i="23"/>
  <c r="K37" i="5"/>
  <c r="W58" i="23"/>
  <c r="AI45" i="23"/>
  <c r="M68" i="23"/>
  <c r="I55" i="23"/>
  <c r="AJ104" i="23"/>
  <c r="AI85" i="23"/>
  <c r="AF66" i="23"/>
  <c r="H48" i="23"/>
  <c r="AB87" i="23"/>
  <c r="O87" i="23"/>
  <c r="U104" i="23"/>
  <c r="Z87" i="23"/>
  <c r="AE74" i="23"/>
  <c r="G79" i="23"/>
  <c r="S36" i="23"/>
  <c r="AD25" i="23"/>
  <c r="AF100" i="23"/>
  <c r="T82" i="23"/>
  <c r="U70" i="23"/>
  <c r="Q83" i="23"/>
  <c r="D44" i="23"/>
  <c r="AI34" i="23"/>
  <c r="B16" i="23"/>
  <c r="Q28" i="23"/>
  <c r="J60" i="23"/>
  <c r="P98" i="23"/>
  <c r="M61" i="23"/>
  <c r="U93" i="23"/>
  <c r="X89" i="23"/>
  <c r="Y76" i="23"/>
  <c r="O92" i="23"/>
  <c r="F93" i="23"/>
  <c r="K58" i="5"/>
  <c r="S99" i="23"/>
  <c r="B77" i="23"/>
  <c r="C89" i="23"/>
  <c r="F29" i="23"/>
  <c r="AB49" i="23"/>
  <c r="C76" i="5"/>
  <c r="K43" i="23"/>
  <c r="AE71" i="23"/>
  <c r="W104" i="23"/>
  <c r="Q80" i="23"/>
  <c r="P24" i="23"/>
  <c r="H101" i="5"/>
  <c r="AI103" i="23"/>
  <c r="AF31" i="23"/>
  <c r="E66" i="23"/>
  <c r="Z90" i="23"/>
  <c r="E85" i="23"/>
  <c r="AC103" i="23"/>
  <c r="AE60" i="23"/>
  <c r="S47" i="23"/>
  <c r="F89" i="23"/>
  <c r="Q60" i="23"/>
  <c r="G101" i="23"/>
  <c r="H71" i="23"/>
  <c r="AB81" i="23"/>
  <c r="R56" i="23"/>
  <c r="T95" i="23"/>
  <c r="L56" i="23"/>
  <c r="H86" i="23"/>
  <c r="AB79" i="23"/>
  <c r="N58" i="23"/>
  <c r="F83" i="23"/>
  <c r="AJ64" i="23"/>
  <c r="W95" i="23"/>
  <c r="O70" i="23"/>
  <c r="M87" i="23"/>
  <c r="B67" i="23"/>
  <c r="AA58" i="23"/>
  <c r="G27" i="23"/>
  <c r="M86" i="23"/>
  <c r="G65" i="23"/>
  <c r="V92" i="23"/>
  <c r="T100" i="23"/>
  <c r="J18" i="23"/>
  <c r="AF48" i="23"/>
  <c r="P15" i="23"/>
  <c r="S95" i="23"/>
  <c r="P93" i="23"/>
  <c r="D70" i="23"/>
  <c r="K35" i="5"/>
  <c r="U80" i="23"/>
  <c r="AF46" i="23"/>
  <c r="AG64" i="23"/>
  <c r="AI61" i="23"/>
  <c r="N102" i="23"/>
  <c r="E68" i="23"/>
  <c r="V100" i="23"/>
  <c r="U79" i="23"/>
  <c r="AI69" i="23"/>
  <c r="H53" i="23"/>
  <c r="I37" i="23"/>
  <c r="AI83" i="23"/>
  <c r="N60" i="23"/>
  <c r="AE91" i="23"/>
  <c r="L58" i="23"/>
  <c r="L60" i="23"/>
  <c r="H12" i="23"/>
  <c r="P80" i="23"/>
  <c r="H26" i="23"/>
  <c r="G40" i="23"/>
  <c r="K59" i="23"/>
  <c r="K76" i="23"/>
  <c r="AB54" i="23"/>
  <c r="Y24" i="23"/>
  <c r="AF54" i="23"/>
  <c r="AE51" i="23"/>
  <c r="S31" i="23"/>
  <c r="C98" i="5"/>
  <c r="L77" i="23"/>
  <c r="AG85" i="23"/>
  <c r="O88" i="23"/>
  <c r="AH67" i="23"/>
  <c r="K65" i="5"/>
  <c r="C101" i="23"/>
  <c r="AA61" i="23"/>
  <c r="AB43" i="23"/>
  <c r="AJ81" i="23"/>
  <c r="Z98" i="23"/>
  <c r="K42" i="23"/>
  <c r="I91" i="23"/>
  <c r="V68" i="23"/>
  <c r="B33" i="23"/>
  <c r="AC76" i="23"/>
  <c r="Q52" i="23"/>
  <c r="Y16" i="23"/>
  <c r="X65" i="23"/>
  <c r="S90" i="23"/>
  <c r="U58" i="23"/>
  <c r="M79" i="23"/>
  <c r="L53" i="23"/>
  <c r="P50" i="23"/>
  <c r="AF41" i="23"/>
  <c r="AA67" i="23"/>
  <c r="AI71" i="23"/>
  <c r="B62" i="23"/>
  <c r="N94" i="23"/>
  <c r="R28" i="23"/>
  <c r="Q53" i="23"/>
  <c r="I28" i="23"/>
  <c r="F52" i="23"/>
  <c r="AG88" i="23"/>
  <c r="H74" i="23"/>
  <c r="R57" i="23"/>
  <c r="AA46" i="23"/>
  <c r="J63" i="23"/>
  <c r="R97" i="23"/>
  <c r="AF72" i="23"/>
  <c r="R72" i="23"/>
  <c r="H104" i="23"/>
  <c r="D103" i="23"/>
  <c r="AE62" i="23"/>
  <c r="V85" i="23"/>
  <c r="K70" i="5"/>
  <c r="K38" i="23"/>
  <c r="T79" i="23"/>
  <c r="Y39" i="23"/>
  <c r="N64" i="23"/>
  <c r="C29" i="23"/>
  <c r="P69" i="23"/>
  <c r="J77" i="23"/>
  <c r="N78" i="23"/>
  <c r="AE41" i="23"/>
  <c r="I34" i="23"/>
  <c r="F31" i="23"/>
  <c r="C42" i="23"/>
  <c r="C35" i="23"/>
  <c r="N37" i="23"/>
  <c r="Y57" i="23"/>
  <c r="AE81" i="23"/>
  <c r="E45" i="23"/>
  <c r="AA11" i="23"/>
  <c r="AF24" i="23"/>
  <c r="C93" i="23"/>
  <c r="X99" i="23"/>
  <c r="K24" i="23"/>
  <c r="V62" i="23"/>
  <c r="AH80" i="23"/>
  <c r="AC51" i="23"/>
  <c r="J41" i="23"/>
  <c r="O83" i="23"/>
  <c r="AH21" i="23"/>
  <c r="R100" i="23"/>
  <c r="J40" i="23"/>
  <c r="AD63" i="23"/>
  <c r="F50" i="23"/>
  <c r="AJ23" i="23"/>
  <c r="O46" i="23"/>
  <c r="E32" i="23"/>
  <c r="E41" i="23"/>
  <c r="AD49" i="23"/>
  <c r="H18" i="23"/>
  <c r="G30" i="5"/>
  <c r="E17" i="23"/>
  <c r="R64" i="23"/>
  <c r="AH87" i="23"/>
  <c r="G56" i="23"/>
  <c r="AI14" i="23"/>
  <c r="AH24" i="23"/>
  <c r="AD31" i="23"/>
  <c r="X57" i="23"/>
  <c r="AI86" i="23"/>
  <c r="R78" i="23"/>
  <c r="P51" i="23"/>
  <c r="AJ83" i="23"/>
  <c r="AG61" i="23"/>
  <c r="D39" i="23"/>
  <c r="F40" i="5"/>
  <c r="T23" i="23"/>
  <c r="K66" i="23"/>
  <c r="Z91" i="23"/>
  <c r="N44" i="23"/>
  <c r="X70" i="23"/>
  <c r="AJ92" i="23"/>
  <c r="Q44" i="23"/>
  <c r="AD9" i="23"/>
  <c r="K21" i="23"/>
  <c r="L28" i="23"/>
  <c r="Q12" i="23"/>
  <c r="AE27" i="23"/>
  <c r="C15" i="23"/>
  <c r="G65" i="5"/>
  <c r="E39" i="23"/>
  <c r="B12" i="23"/>
  <c r="O99" i="5"/>
  <c r="AH49" i="23"/>
  <c r="I40" i="5"/>
  <c r="AF33" i="23"/>
  <c r="H43" i="23"/>
  <c r="D70" i="5"/>
  <c r="AA22" i="23"/>
  <c r="W54" i="23"/>
  <c r="AB28" i="23"/>
  <c r="AG50" i="23"/>
  <c r="X21" i="23"/>
  <c r="D36" i="5"/>
  <c r="V44" i="23"/>
  <c r="H44" i="23"/>
  <c r="X94" i="23"/>
  <c r="I63" i="23"/>
  <c r="E57" i="23"/>
  <c r="C50" i="23"/>
  <c r="AJ65" i="23"/>
  <c r="J15" i="23"/>
  <c r="P104" i="23"/>
  <c r="AH88" i="23"/>
  <c r="I40" i="23"/>
  <c r="C91" i="5"/>
  <c r="G15" i="23"/>
  <c r="L26" i="5"/>
  <c r="N30" i="23"/>
  <c r="U91" i="23"/>
  <c r="AE76" i="23"/>
  <c r="AI63" i="23"/>
  <c r="F36" i="23"/>
  <c r="AI17" i="23"/>
  <c r="N42" i="23"/>
  <c r="T102" i="23"/>
  <c r="AF84" i="23"/>
  <c r="Z32" i="23"/>
  <c r="H28" i="23"/>
  <c r="AH29" i="23"/>
  <c r="P39" i="23"/>
  <c r="M96" i="5"/>
  <c r="J38" i="23"/>
  <c r="O103" i="23"/>
  <c r="AD95" i="23"/>
  <c r="O69" i="23"/>
  <c r="AD48" i="23"/>
  <c r="Y52" i="23"/>
  <c r="W23" i="23"/>
  <c r="AD19" i="23"/>
  <c r="AB47" i="23"/>
  <c r="T60" i="23"/>
  <c r="G11" i="23"/>
  <c r="K88" i="5"/>
  <c r="R45" i="23"/>
  <c r="E11" i="23"/>
  <c r="S104" i="23"/>
  <c r="I11" i="23"/>
  <c r="AA33" i="23"/>
  <c r="C38" i="23"/>
  <c r="G32" i="23"/>
  <c r="Q27" i="23"/>
  <c r="V41" i="23"/>
  <c r="N48" i="5"/>
  <c r="X20" i="23"/>
  <c r="Z30" i="23"/>
  <c r="P47" i="5"/>
  <c r="AA70" i="23"/>
  <c r="E64" i="23"/>
  <c r="D23" i="5"/>
  <c r="AD17" i="23"/>
  <c r="D71" i="5"/>
  <c r="U51" i="23"/>
  <c r="O41" i="23"/>
  <c r="N13" i="23"/>
  <c r="O47" i="23"/>
  <c r="B70" i="23"/>
  <c r="O50" i="5"/>
  <c r="D80" i="5"/>
  <c r="AI60" i="23"/>
  <c r="O71" i="23"/>
  <c r="AC61" i="23"/>
  <c r="K32" i="5"/>
  <c r="C65" i="23"/>
  <c r="R10" i="23"/>
  <c r="AA92" i="23"/>
  <c r="I48" i="23"/>
  <c r="AG102" i="23"/>
  <c r="AE35" i="23"/>
  <c r="K94" i="23"/>
  <c r="E48" i="23"/>
  <c r="G47" i="23"/>
  <c r="M81" i="23"/>
  <c r="Y29" i="23"/>
  <c r="AE23" i="23"/>
  <c r="D79" i="23"/>
  <c r="B29" i="23"/>
  <c r="D86" i="5"/>
  <c r="K16" i="23"/>
  <c r="X77" i="23"/>
  <c r="AH22" i="23"/>
  <c r="N93" i="23"/>
  <c r="AI73" i="23"/>
  <c r="AH42" i="23"/>
  <c r="C46" i="23"/>
  <c r="AC10" i="23"/>
  <c r="K5" i="23"/>
  <c r="AE58" i="23"/>
  <c r="AJ25" i="23"/>
  <c r="AF29" i="23"/>
  <c r="K39" i="23"/>
  <c r="Z44" i="23"/>
  <c r="AA57" i="23"/>
  <c r="K7" i="5"/>
  <c r="P34" i="23"/>
  <c r="AA31" i="23"/>
  <c r="Z71" i="23"/>
  <c r="AE32" i="23"/>
  <c r="F14" i="23"/>
  <c r="F72" i="23"/>
  <c r="Z31" i="23"/>
  <c r="E97" i="5"/>
  <c r="Z47" i="23"/>
  <c r="V50" i="23"/>
  <c r="E24" i="5"/>
  <c r="E85" i="5"/>
  <c r="AF73" i="23"/>
  <c r="K29" i="23"/>
  <c r="U57" i="23"/>
  <c r="P61" i="23"/>
  <c r="AB16" i="23"/>
  <c r="U77" i="23"/>
  <c r="AD42" i="23"/>
  <c r="Y56" i="23"/>
  <c r="X48" i="23"/>
  <c r="B74" i="23"/>
  <c r="T27" i="23"/>
  <c r="K25" i="5"/>
  <c r="J92" i="5"/>
  <c r="Q92" i="23"/>
  <c r="U45" i="23"/>
  <c r="H60" i="23"/>
  <c r="U39" i="23"/>
  <c r="O61" i="23"/>
  <c r="M42" i="23"/>
  <c r="C23" i="5"/>
  <c r="B58" i="23"/>
  <c r="I12" i="23"/>
  <c r="AI47" i="23"/>
  <c r="F56" i="23"/>
  <c r="V25" i="23"/>
  <c r="AG20" i="23"/>
  <c r="AJ27" i="23"/>
  <c r="N41" i="5"/>
  <c r="T38" i="23"/>
  <c r="T22" i="23"/>
  <c r="E102" i="5"/>
  <c r="AJ12" i="23"/>
  <c r="N28" i="5"/>
  <c r="AA80" i="23"/>
  <c r="F47" i="23"/>
  <c r="AA60" i="23"/>
  <c r="AA24" i="23"/>
  <c r="B17" i="23"/>
  <c r="O38" i="23"/>
  <c r="G88" i="5"/>
  <c r="V38" i="23"/>
  <c r="AJ32" i="23"/>
  <c r="AD37" i="23"/>
  <c r="C34" i="5"/>
  <c r="R23" i="23"/>
  <c r="AF11" i="23"/>
  <c r="I80" i="5"/>
  <c r="F49" i="23"/>
  <c r="U74" i="23"/>
  <c r="AD54" i="23"/>
  <c r="J68" i="23"/>
  <c r="AH69" i="23"/>
  <c r="P75" i="23"/>
  <c r="Z65" i="23"/>
  <c r="AA48" i="23"/>
  <c r="T61" i="23"/>
  <c r="W45" i="23"/>
  <c r="J17" i="23"/>
  <c r="C97" i="5"/>
  <c r="AA36" i="23"/>
  <c r="J100" i="5"/>
  <c r="Z95" i="23"/>
  <c r="AA65" i="23"/>
  <c r="Z56" i="23"/>
  <c r="L92" i="23"/>
  <c r="X10" i="23"/>
  <c r="I92" i="5"/>
  <c r="S25" i="23"/>
  <c r="C102" i="23"/>
  <c r="C30" i="23"/>
  <c r="M51" i="23"/>
  <c r="L29" i="23"/>
  <c r="AE42" i="23"/>
  <c r="N45" i="23"/>
  <c r="M29" i="23"/>
  <c r="O81" i="23"/>
  <c r="H99" i="23"/>
  <c r="AG39" i="23"/>
  <c r="K33" i="23"/>
  <c r="T43" i="23"/>
  <c r="J80" i="23"/>
  <c r="Y38" i="23"/>
  <c r="F34" i="5"/>
  <c r="AJ19" i="23"/>
  <c r="T51" i="23"/>
  <c r="W37" i="23"/>
  <c r="N17" i="23"/>
  <c r="AF42" i="23"/>
  <c r="Q41" i="23"/>
  <c r="AI55" i="23"/>
  <c r="E7" i="23"/>
  <c r="S18" i="23"/>
  <c r="AI33" i="23"/>
  <c r="L34" i="23"/>
  <c r="O95" i="5"/>
  <c r="AF38" i="23"/>
  <c r="T29" i="23"/>
  <c r="D85" i="5"/>
  <c r="S7" i="23"/>
  <c r="AB18" i="23"/>
  <c r="I50" i="23"/>
  <c r="AD38" i="23"/>
  <c r="D19" i="23"/>
  <c r="J74" i="5"/>
  <c r="AA37" i="23"/>
  <c r="AH102" i="23"/>
  <c r="N93" i="5"/>
  <c r="K34" i="5"/>
  <c r="K25" i="23"/>
  <c r="N19" i="23"/>
  <c r="B29" i="5"/>
  <c r="F13" i="23"/>
  <c r="M78" i="23"/>
  <c r="Q66" i="23"/>
  <c r="V51" i="23"/>
  <c r="U78" i="23"/>
  <c r="T78" i="23"/>
  <c r="W44" i="23"/>
  <c r="D74" i="23"/>
  <c r="W74" i="23"/>
  <c r="AE38" i="23"/>
  <c r="G67" i="23"/>
  <c r="B31" i="23"/>
  <c r="G59" i="23"/>
  <c r="AB70" i="23"/>
  <c r="H40" i="23"/>
  <c r="Y59" i="23"/>
  <c r="O92" i="5"/>
  <c r="K51" i="23"/>
  <c r="Y28" i="23"/>
  <c r="B9" i="23"/>
  <c r="X56" i="23"/>
  <c r="C59" i="23"/>
  <c r="Z62" i="23"/>
  <c r="AH82" i="23"/>
  <c r="C18" i="23"/>
  <c r="Q21" i="23"/>
  <c r="M77" i="23"/>
  <c r="D26" i="5"/>
  <c r="S40" i="23"/>
  <c r="G25" i="23"/>
  <c r="O26" i="23"/>
  <c r="P43" i="23"/>
  <c r="R49" i="23"/>
  <c r="H61" i="23"/>
  <c r="O27" i="23"/>
  <c r="AD100" i="23"/>
  <c r="H72" i="23"/>
  <c r="D100" i="23"/>
  <c r="S34" i="23"/>
  <c r="X27" i="23"/>
  <c r="AI29" i="23"/>
  <c r="T34" i="23"/>
  <c r="D16" i="5"/>
  <c r="O55" i="23"/>
  <c r="G86" i="23"/>
  <c r="B80" i="23"/>
  <c r="W61" i="23"/>
  <c r="D87" i="5"/>
  <c r="E63" i="5"/>
  <c r="P40" i="23"/>
  <c r="O36" i="23"/>
  <c r="E56" i="5"/>
  <c r="G71" i="23"/>
  <c r="E42" i="23"/>
  <c r="D41" i="23"/>
  <c r="V47" i="23"/>
  <c r="J63" i="5"/>
  <c r="Y54" i="23"/>
  <c r="J54" i="5"/>
  <c r="R27" i="23"/>
  <c r="AG46" i="23"/>
  <c r="G7" i="23"/>
  <c r="F44" i="5"/>
  <c r="X36" i="23"/>
  <c r="E80" i="5"/>
  <c r="J14" i="23"/>
  <c r="V56" i="23"/>
  <c r="D88" i="23"/>
  <c r="Z94" i="23"/>
  <c r="AG40" i="23"/>
  <c r="D102" i="23"/>
  <c r="J13" i="23"/>
  <c r="U85" i="23"/>
  <c r="C68" i="23"/>
  <c r="AB93" i="23"/>
  <c r="B11" i="23"/>
  <c r="W84" i="23"/>
  <c r="AI39" i="23"/>
  <c r="X13" i="23"/>
  <c r="G23" i="23"/>
  <c r="C70" i="23"/>
  <c r="U82" i="23"/>
  <c r="AE18" i="23"/>
  <c r="D14" i="23"/>
  <c r="Y72" i="23"/>
  <c r="AH15" i="23"/>
  <c r="V24" i="23"/>
  <c r="N96" i="23"/>
  <c r="H49" i="23"/>
  <c r="Z27" i="23"/>
  <c r="M22" i="5"/>
  <c r="Q10" i="23"/>
  <c r="U66" i="23"/>
  <c r="B37" i="23"/>
  <c r="AH23" i="23"/>
  <c r="AI22" i="23"/>
  <c r="AF89" i="23"/>
  <c r="Q47" i="23"/>
  <c r="C54" i="5"/>
  <c r="L10" i="23"/>
  <c r="E65" i="23"/>
  <c r="O39" i="23"/>
  <c r="AA63" i="23"/>
  <c r="Q90" i="23"/>
  <c r="AB45" i="23"/>
  <c r="AC41" i="23"/>
  <c r="R32" i="23"/>
  <c r="I52" i="23"/>
  <c r="C100" i="5"/>
  <c r="Z17" i="23"/>
  <c r="Q33" i="23"/>
  <c r="L94" i="5"/>
  <c r="J29" i="23"/>
  <c r="L58" i="5"/>
  <c r="G24" i="23"/>
  <c r="AI57" i="23"/>
  <c r="O51" i="5"/>
  <c r="AA94" i="23"/>
  <c r="AI92" i="23"/>
  <c r="N7" i="23"/>
  <c r="O58" i="23"/>
  <c r="P89" i="5"/>
  <c r="AJ10" i="23"/>
  <c r="AG26" i="23"/>
  <c r="T14" i="23"/>
  <c r="D24" i="23"/>
  <c r="G42" i="23"/>
  <c r="C22" i="23"/>
  <c r="Q19" i="23"/>
  <c r="M31" i="23"/>
  <c r="E91" i="5"/>
  <c r="F56" i="5"/>
  <c r="O53" i="23"/>
  <c r="P84" i="23"/>
  <c r="AH20" i="23"/>
  <c r="J60" i="5"/>
  <c r="I64" i="23"/>
  <c r="Q22" i="23"/>
  <c r="AA73" i="23"/>
  <c r="D20" i="5"/>
  <c r="AD53" i="23"/>
  <c r="P8" i="23"/>
  <c r="D28" i="5"/>
  <c r="V35" i="23"/>
  <c r="AJ20" i="23"/>
  <c r="B8" i="23"/>
  <c r="K36" i="23"/>
  <c r="I60" i="5"/>
  <c r="AH72" i="23"/>
  <c r="AA59" i="23"/>
  <c r="M97" i="5"/>
  <c r="K27" i="23"/>
  <c r="L6" i="23"/>
  <c r="H82" i="5"/>
  <c r="G87" i="5"/>
  <c r="O35" i="5"/>
  <c r="X29" i="23"/>
  <c r="B32" i="23"/>
  <c r="B28" i="5"/>
  <c r="Q84" i="23"/>
  <c r="N38" i="23"/>
  <c r="B72" i="23"/>
  <c r="AA8" i="23"/>
  <c r="AB48" i="23"/>
  <c r="AE63" i="23"/>
  <c r="AI43" i="23"/>
  <c r="B35" i="23"/>
  <c r="AH32" i="23"/>
  <c r="AB21" i="23"/>
  <c r="F90" i="5"/>
  <c r="H103" i="23"/>
  <c r="V75" i="23"/>
  <c r="I70" i="5"/>
  <c r="S16" i="23"/>
  <c r="L102" i="5"/>
  <c r="D57" i="23"/>
  <c r="Y23" i="23"/>
  <c r="O24" i="23"/>
  <c r="AG93" i="23"/>
  <c r="T10" i="23"/>
  <c r="N67" i="5"/>
  <c r="Y15" i="23"/>
  <c r="AB39" i="23"/>
  <c r="M33" i="23"/>
  <c r="D49" i="5"/>
  <c r="AC73" i="23"/>
  <c r="AB97" i="23"/>
  <c r="AI11" i="23"/>
  <c r="O73" i="5"/>
  <c r="F28" i="23"/>
  <c r="C80" i="5"/>
  <c r="P47" i="23"/>
  <c r="AD24" i="23"/>
  <c r="P53" i="23"/>
  <c r="T76" i="23"/>
  <c r="Z43" i="23"/>
  <c r="Q50" i="23"/>
  <c r="N20" i="23"/>
  <c r="B44" i="23"/>
  <c r="N56" i="23"/>
  <c r="AJ37" i="23"/>
  <c r="AB46" i="23"/>
  <c r="X47" i="23"/>
  <c r="U26" i="23"/>
  <c r="O44" i="23"/>
  <c r="F99" i="5"/>
  <c r="J39" i="23"/>
  <c r="N91" i="5"/>
  <c r="F75" i="5"/>
  <c r="AB67" i="23"/>
  <c r="B69" i="23"/>
  <c r="J69" i="23"/>
  <c r="H54" i="23"/>
  <c r="K71" i="5"/>
  <c r="D11" i="5"/>
  <c r="H23" i="5"/>
  <c r="O47" i="5"/>
  <c r="Q26" i="23"/>
  <c r="G10" i="23"/>
  <c r="J50" i="23"/>
  <c r="N32" i="23"/>
  <c r="Q18" i="23"/>
  <c r="O60" i="5"/>
  <c r="H67" i="5"/>
  <c r="AE25" i="23"/>
  <c r="F76" i="5"/>
  <c r="AG86" i="23"/>
  <c r="K31" i="23"/>
  <c r="K67" i="23"/>
  <c r="AB68" i="23"/>
  <c r="P23" i="23"/>
  <c r="AI91" i="23"/>
  <c r="I56" i="23"/>
  <c r="AI19" i="23"/>
  <c r="M76" i="5"/>
  <c r="J23" i="5"/>
  <c r="S53" i="23"/>
  <c r="C94" i="5"/>
  <c r="C55" i="5"/>
  <c r="F80" i="5"/>
  <c r="H22" i="23"/>
  <c r="AE70" i="23"/>
  <c r="T37" i="23"/>
  <c r="N47" i="5"/>
  <c r="Q49" i="23"/>
  <c r="AC48" i="23"/>
  <c r="X38" i="23"/>
  <c r="AJ43" i="23"/>
  <c r="Y19" i="23"/>
  <c r="V49" i="23"/>
  <c r="F7" i="23"/>
  <c r="AI10" i="23"/>
  <c r="E73" i="23"/>
  <c r="J84" i="5"/>
  <c r="D69" i="5"/>
  <c r="N43" i="5"/>
  <c r="J64" i="5"/>
  <c r="Y61" i="23"/>
  <c r="R29" i="23"/>
  <c r="O59" i="5"/>
  <c r="E21" i="23"/>
  <c r="E27" i="23"/>
  <c r="R15" i="23"/>
  <c r="L67" i="23"/>
  <c r="M55" i="23"/>
  <c r="O56" i="23"/>
  <c r="J6" i="23"/>
  <c r="C13" i="5"/>
  <c r="B58" i="5"/>
  <c r="D33" i="23"/>
  <c r="L62" i="5"/>
  <c r="L88" i="5"/>
  <c r="H51" i="23"/>
  <c r="B80" i="5"/>
  <c r="V19" i="23"/>
  <c r="J65" i="23"/>
  <c r="O20" i="23"/>
  <c r="T47" i="23"/>
  <c r="B89" i="5"/>
  <c r="N16" i="5"/>
  <c r="B77" i="5"/>
  <c r="G13" i="5"/>
  <c r="T19" i="23"/>
  <c r="W29" i="23"/>
  <c r="AG30" i="23"/>
  <c r="G58" i="5"/>
  <c r="F20" i="5"/>
  <c r="X19" i="23"/>
  <c r="P83" i="5"/>
  <c r="AH74" i="23"/>
  <c r="AA71" i="23"/>
  <c r="AE19" i="23"/>
  <c r="AI16" i="23"/>
  <c r="F60" i="5"/>
  <c r="D81" i="5"/>
  <c r="G41" i="23"/>
  <c r="AD99" i="23"/>
  <c r="O24" i="5"/>
  <c r="AD40" i="23"/>
  <c r="G34" i="23"/>
  <c r="W49" i="23"/>
  <c r="L38" i="23"/>
  <c r="AJ18" i="23"/>
  <c r="I17" i="23"/>
  <c r="AB94" i="23"/>
  <c r="Y88" i="23"/>
  <c r="E25" i="23"/>
  <c r="B44" i="5"/>
  <c r="B46" i="23"/>
  <c r="X25" i="23"/>
  <c r="AA14" i="23"/>
  <c r="J38" i="5"/>
  <c r="C49" i="23"/>
  <c r="P71" i="23"/>
  <c r="B13" i="23"/>
  <c r="Z38" i="23"/>
  <c r="AC20" i="23"/>
  <c r="E43" i="23"/>
  <c r="J16" i="23"/>
  <c r="M30" i="5"/>
  <c r="O99" i="23"/>
  <c r="V27" i="23"/>
  <c r="AH47" i="23"/>
  <c r="AG16" i="23"/>
  <c r="D83" i="5"/>
  <c r="AC42" i="23"/>
  <c r="M100" i="5"/>
  <c r="AF32" i="23"/>
  <c r="Q70" i="23"/>
  <c r="M73" i="23"/>
  <c r="D18" i="23"/>
  <c r="X26" i="23"/>
  <c r="L86" i="5"/>
  <c r="AE47" i="23"/>
  <c r="AC15" i="23"/>
  <c r="AH40" i="23"/>
  <c r="I22" i="23"/>
  <c r="R74" i="23"/>
  <c r="L71" i="5"/>
  <c r="AA6" i="23"/>
  <c r="N101" i="5"/>
  <c r="AF56" i="23"/>
  <c r="C39" i="23"/>
  <c r="O31" i="23"/>
  <c r="W18" i="23"/>
  <c r="H103" i="5"/>
  <c r="E99" i="5"/>
  <c r="E93" i="5"/>
  <c r="J51" i="5"/>
  <c r="AA19" i="23"/>
  <c r="K65" i="23"/>
  <c r="F88" i="5"/>
  <c r="X54" i="23"/>
  <c r="AA34" i="23"/>
  <c r="E33" i="5"/>
  <c r="Z50" i="23"/>
  <c r="G77" i="23"/>
  <c r="Q42" i="23"/>
  <c r="I11" i="5"/>
  <c r="B79" i="23"/>
  <c r="C41" i="5"/>
  <c r="X55" i="23"/>
  <c r="C25" i="23"/>
  <c r="G45" i="23"/>
  <c r="I18" i="5"/>
  <c r="J86" i="5"/>
  <c r="I41" i="5"/>
  <c r="AA56" i="23"/>
  <c r="Z13" i="23"/>
  <c r="G80" i="23"/>
  <c r="AG56" i="23"/>
  <c r="AC90" i="23"/>
  <c r="E51" i="23"/>
  <c r="AD33" i="23"/>
  <c r="AD71" i="23"/>
  <c r="Z75" i="23"/>
  <c r="AH45" i="23"/>
  <c r="O35" i="23"/>
  <c r="AI64" i="23"/>
  <c r="U52" i="23"/>
  <c r="AB86" i="23"/>
  <c r="R71" i="23"/>
  <c r="AF60" i="23"/>
  <c r="D37" i="23"/>
  <c r="P25" i="23"/>
  <c r="AI30" i="23"/>
  <c r="T31" i="23"/>
  <c r="L68" i="23"/>
  <c r="P90" i="5"/>
  <c r="P19" i="23"/>
  <c r="O91" i="23"/>
  <c r="C53" i="23"/>
  <c r="V65" i="23"/>
  <c r="AH10" i="23"/>
  <c r="I41" i="23"/>
  <c r="Y12" i="23"/>
  <c r="L46" i="23"/>
  <c r="D10" i="23"/>
  <c r="U40" i="23"/>
  <c r="X44" i="23"/>
  <c r="AB44" i="23"/>
  <c r="B61" i="23"/>
  <c r="G9" i="23"/>
  <c r="K20" i="23"/>
  <c r="H85" i="5"/>
  <c r="M11" i="23"/>
  <c r="B49" i="23"/>
  <c r="L83" i="5"/>
  <c r="C15" i="5"/>
  <c r="I32" i="23"/>
  <c r="I27" i="5"/>
  <c r="Z58" i="23"/>
  <c r="G22" i="23"/>
  <c r="AB69" i="23"/>
  <c r="F11" i="23"/>
  <c r="O33" i="23"/>
  <c r="O34" i="5"/>
  <c r="M77" i="5"/>
  <c r="AJ103" i="23"/>
  <c r="AE69" i="23"/>
  <c r="U81" i="23"/>
  <c r="Q64" i="23"/>
  <c r="R98" i="23"/>
  <c r="S37" i="23"/>
  <c r="V72" i="23"/>
  <c r="R36" i="23"/>
  <c r="P62" i="23"/>
  <c r="P38" i="23"/>
  <c r="AH27" i="23"/>
  <c r="Z73" i="23"/>
  <c r="AA81" i="23"/>
  <c r="P60" i="23"/>
  <c r="U98" i="23"/>
  <c r="X11" i="23"/>
  <c r="I43" i="23"/>
  <c r="AB15" i="23"/>
  <c r="H47" i="5"/>
  <c r="Q56" i="23"/>
  <c r="AI56" i="23"/>
  <c r="W46" i="23"/>
  <c r="W81" i="23"/>
  <c r="E13" i="23"/>
  <c r="X81" i="23"/>
  <c r="AC21" i="23"/>
  <c r="L67" i="5"/>
  <c r="S35" i="23"/>
  <c r="F51" i="23"/>
  <c r="AA35" i="23"/>
  <c r="Y91" i="23"/>
  <c r="Y50" i="23"/>
  <c r="T28" i="23"/>
  <c r="U22" i="23"/>
  <c r="P40" i="5"/>
  <c r="W43" i="23"/>
  <c r="R12" i="23"/>
  <c r="C33" i="23"/>
  <c r="T41" i="23"/>
  <c r="AI66" i="23"/>
  <c r="J31" i="23"/>
  <c r="F34" i="23"/>
  <c r="AB84" i="23"/>
  <c r="AG52" i="23"/>
  <c r="R48" i="23"/>
  <c r="N40" i="23"/>
  <c r="L60" i="5"/>
  <c r="S22" i="23"/>
  <c r="L42" i="23"/>
  <c r="AB13" i="23"/>
  <c r="X22" i="23"/>
  <c r="AC70" i="23"/>
  <c r="AA50" i="23"/>
  <c r="AC31" i="23"/>
  <c r="X46" i="23"/>
  <c r="N94" i="5"/>
  <c r="P44" i="23"/>
  <c r="F22" i="23"/>
  <c r="E45" i="5"/>
  <c r="AG43" i="23"/>
  <c r="AE20" i="23"/>
  <c r="Q7" i="23"/>
  <c r="O43" i="23"/>
  <c r="F29" i="5"/>
  <c r="AB83" i="23"/>
  <c r="Y34" i="23"/>
  <c r="F37" i="23"/>
  <c r="S49" i="23"/>
  <c r="H59" i="23"/>
  <c r="AF75" i="23"/>
  <c r="AD56" i="23"/>
  <c r="AJ70" i="23"/>
  <c r="F39" i="23"/>
  <c r="AJ84" i="23"/>
  <c r="M23" i="23"/>
  <c r="H76" i="23"/>
  <c r="B52" i="23"/>
  <c r="AI81" i="23"/>
  <c r="Z79" i="23"/>
  <c r="AJ29" i="23"/>
  <c r="W57" i="23"/>
  <c r="O81" i="5"/>
  <c r="X23" i="23"/>
  <c r="U71" i="23"/>
  <c r="S28" i="23"/>
  <c r="I35" i="23"/>
  <c r="N74" i="23"/>
  <c r="AH31" i="23"/>
  <c r="T35" i="23"/>
  <c r="O100" i="5"/>
  <c r="P18" i="23"/>
  <c r="E81" i="23"/>
  <c r="AF47" i="23"/>
  <c r="U43" i="23"/>
  <c r="O77" i="23"/>
  <c r="B34" i="23"/>
  <c r="J48" i="23"/>
  <c r="AF9" i="23"/>
  <c r="AG27" i="23"/>
  <c r="R90" i="23"/>
  <c r="M54" i="23"/>
  <c r="AG78" i="23"/>
  <c r="W13" i="23"/>
  <c r="R65" i="23"/>
  <c r="W48" i="23"/>
  <c r="P82" i="5"/>
  <c r="AE36" i="23"/>
  <c r="P10" i="23"/>
  <c r="H73" i="5"/>
  <c r="H84" i="5"/>
  <c r="O17" i="23"/>
  <c r="U7" i="23"/>
  <c r="I69" i="5"/>
  <c r="G63" i="23"/>
  <c r="P101" i="5"/>
  <c r="O72" i="23"/>
  <c r="AE30" i="23"/>
  <c r="B82" i="5"/>
  <c r="L68" i="5"/>
  <c r="S61" i="23"/>
  <c r="S11" i="23"/>
  <c r="N78" i="5"/>
  <c r="H83" i="23"/>
  <c r="V16" i="23"/>
  <c r="U13" i="23"/>
  <c r="AD96" i="23"/>
  <c r="T21" i="23"/>
  <c r="D86" i="23"/>
  <c r="AH99" i="23"/>
  <c r="J88" i="23"/>
  <c r="U50" i="23"/>
  <c r="Y104" i="23"/>
  <c r="P17" i="23"/>
  <c r="K53" i="5"/>
  <c r="E44" i="23"/>
  <c r="O48" i="23"/>
  <c r="AE14" i="23"/>
  <c r="I26" i="23"/>
  <c r="G83" i="5"/>
  <c r="AA23" i="23"/>
  <c r="AF40" i="23"/>
  <c r="L78" i="23"/>
  <c r="Y11" i="23"/>
  <c r="N34" i="23"/>
  <c r="C11" i="23"/>
  <c r="H83" i="5"/>
  <c r="V14" i="23"/>
  <c r="AH26" i="23"/>
  <c r="D65" i="23"/>
  <c r="G36" i="23"/>
  <c r="E80" i="23"/>
  <c r="O54" i="23"/>
  <c r="W53" i="23"/>
  <c r="G47" i="5"/>
  <c r="F26" i="23"/>
  <c r="U10" i="23"/>
  <c r="U60" i="23"/>
  <c r="AJ67" i="23"/>
  <c r="Q13" i="23"/>
  <c r="V34" i="23"/>
  <c r="Y60" i="23"/>
  <c r="R92" i="23"/>
  <c r="T83" i="23"/>
  <c r="D81" i="23"/>
  <c r="M49" i="23"/>
  <c r="V53" i="23"/>
  <c r="Y43" i="23"/>
  <c r="R19" i="23"/>
  <c r="L35" i="23"/>
  <c r="V20" i="23"/>
  <c r="AI20" i="23"/>
  <c r="I95" i="23"/>
  <c r="C20" i="5"/>
  <c r="J12" i="23"/>
  <c r="B86" i="5"/>
  <c r="F64" i="23"/>
  <c r="Z25" i="23"/>
  <c r="AC54" i="23"/>
  <c r="F20" i="23"/>
  <c r="C53" i="5"/>
  <c r="B73" i="23"/>
  <c r="AC25" i="23"/>
  <c r="C87" i="5"/>
  <c r="N39" i="23"/>
  <c r="B15" i="23"/>
  <c r="T32" i="23"/>
  <c r="Q38" i="23"/>
  <c r="M81" i="5"/>
  <c r="O60" i="23"/>
  <c r="AH44" i="23"/>
  <c r="H90" i="5"/>
  <c r="J90" i="23"/>
  <c r="K52" i="23"/>
  <c r="AF93" i="23"/>
  <c r="P9" i="23"/>
  <c r="J46" i="23"/>
  <c r="Y42" i="23"/>
  <c r="AC33" i="23"/>
  <c r="K30" i="23"/>
  <c r="X35" i="23"/>
  <c r="AA51" i="23"/>
  <c r="H25" i="23"/>
  <c r="H41" i="23"/>
  <c r="AI13" i="23"/>
  <c r="B6" i="23"/>
  <c r="X61" i="23"/>
  <c r="O17" i="5"/>
  <c r="D68" i="5"/>
  <c r="L37" i="5"/>
  <c r="G104" i="5"/>
  <c r="AC65" i="23"/>
  <c r="P57" i="23"/>
  <c r="D56" i="5"/>
  <c r="AD15" i="23"/>
  <c r="B11" i="5"/>
  <c r="I91" i="5"/>
  <c r="O13" i="23"/>
  <c r="F50" i="5"/>
  <c r="S80" i="23"/>
  <c r="E12" i="23"/>
  <c r="O69" i="5"/>
  <c r="M53" i="5"/>
  <c r="D77" i="5"/>
  <c r="F70" i="5"/>
  <c r="B87" i="5"/>
  <c r="Q73" i="23"/>
  <c r="AC74" i="23"/>
  <c r="H37" i="23"/>
  <c r="H19" i="23"/>
  <c r="L48" i="23"/>
  <c r="J51" i="23"/>
  <c r="E36" i="23"/>
  <c r="I53" i="23"/>
  <c r="N70" i="5"/>
  <c r="R47" i="23"/>
  <c r="AA54" i="23"/>
  <c r="E71" i="23"/>
  <c r="Q97" i="23"/>
  <c r="S85" i="23"/>
  <c r="AJ14" i="23"/>
  <c r="G17" i="5"/>
  <c r="H57" i="23"/>
  <c r="G52" i="23"/>
  <c r="O76" i="5"/>
  <c r="O33" i="5"/>
  <c r="W42" i="23"/>
  <c r="U19" i="23"/>
  <c r="D18" i="5"/>
  <c r="AE24" i="23"/>
  <c r="K82" i="23"/>
  <c r="P55" i="23"/>
  <c r="AK5" i="23"/>
  <c r="I93" i="5"/>
  <c r="AE28" i="23"/>
  <c r="W55" i="23"/>
  <c r="I94" i="5"/>
  <c r="M52" i="23"/>
  <c r="R59" i="23"/>
  <c r="L44" i="5"/>
  <c r="H30" i="23"/>
  <c r="O67" i="5"/>
  <c r="T13" i="23"/>
  <c r="AD26" i="23"/>
  <c r="AD27" i="23"/>
  <c r="J98" i="5"/>
  <c r="D53" i="5"/>
  <c r="AB10" i="23"/>
  <c r="B75" i="5"/>
  <c r="N68" i="5"/>
  <c r="AJ33" i="23"/>
  <c r="J40" i="5"/>
  <c r="F98" i="5"/>
  <c r="P45" i="5"/>
  <c r="AB8" i="23"/>
  <c r="G99" i="5"/>
  <c r="G16" i="5"/>
  <c r="N26" i="5"/>
  <c r="P37" i="23"/>
  <c r="M35" i="5"/>
  <c r="AA18" i="23"/>
  <c r="P69" i="5"/>
  <c r="M87" i="5"/>
  <c r="O15" i="5"/>
  <c r="L16" i="5"/>
  <c r="B22" i="5"/>
  <c r="B104" i="5"/>
  <c r="B36" i="23"/>
  <c r="E92" i="5"/>
  <c r="J69" i="5"/>
  <c r="AE89" i="23"/>
  <c r="S59" i="23"/>
  <c r="E40" i="23"/>
  <c r="U42" i="23"/>
  <c r="AJ26" i="23"/>
  <c r="D99" i="23"/>
  <c r="T72" i="23"/>
  <c r="E40" i="5"/>
  <c r="J25" i="23"/>
  <c r="Z11" i="23"/>
  <c r="X40" i="23"/>
  <c r="AD29" i="23"/>
  <c r="U21" i="23"/>
  <c r="N102" i="5"/>
  <c r="L69" i="5"/>
  <c r="L23" i="23"/>
  <c r="M62" i="23"/>
  <c r="E83" i="5"/>
  <c r="E34" i="23"/>
  <c r="U37" i="23"/>
  <c r="E30" i="23"/>
  <c r="S75" i="23"/>
  <c r="K89" i="23"/>
  <c r="V67" i="23"/>
  <c r="I15" i="23"/>
  <c r="G41" i="5"/>
  <c r="O32" i="23"/>
  <c r="F24" i="23"/>
  <c r="M75" i="23"/>
  <c r="N6" i="23"/>
  <c r="C56" i="23"/>
  <c r="H56" i="23"/>
  <c r="AD20" i="23"/>
  <c r="AG18" i="23"/>
  <c r="AC11" i="23"/>
  <c r="E88" i="5"/>
  <c r="J37" i="5"/>
  <c r="S14" i="23"/>
  <c r="I66" i="5"/>
  <c r="L29" i="5"/>
  <c r="Z42" i="23"/>
  <c r="AB41" i="23"/>
  <c r="H92" i="5"/>
  <c r="H15" i="5"/>
  <c r="AF10" i="23"/>
  <c r="P20" i="23"/>
  <c r="U44" i="23"/>
  <c r="C24" i="5"/>
  <c r="M50" i="23"/>
  <c r="F53" i="5"/>
  <c r="W32" i="23"/>
  <c r="AD47" i="23"/>
  <c r="X12" i="23"/>
  <c r="S92" i="23"/>
  <c r="P54" i="23"/>
  <c r="F38" i="5"/>
  <c r="S20" i="23"/>
  <c r="N66" i="5"/>
  <c r="P96" i="5"/>
  <c r="P45" i="23"/>
  <c r="N50" i="23"/>
  <c r="S57" i="23"/>
  <c r="B97" i="5"/>
  <c r="U8" i="23"/>
  <c r="D55" i="23"/>
  <c r="C74" i="23"/>
  <c r="O80" i="23"/>
  <c r="H35" i="23"/>
  <c r="AJ73" i="23"/>
  <c r="AC27" i="23"/>
  <c r="AG57" i="23"/>
  <c r="D45" i="5"/>
  <c r="G53" i="5"/>
  <c r="H20" i="23"/>
  <c r="T62" i="23"/>
  <c r="R21" i="23"/>
  <c r="AB38" i="23"/>
  <c r="D82" i="5"/>
  <c r="Z16" i="23"/>
  <c r="W31" i="23"/>
  <c r="N35" i="23"/>
  <c r="AG33" i="23"/>
  <c r="L16" i="23"/>
  <c r="M36" i="23"/>
  <c r="M15" i="23"/>
  <c r="I103" i="5"/>
  <c r="O51" i="23"/>
  <c r="H53" i="5"/>
  <c r="P37" i="5"/>
  <c r="J85" i="23"/>
  <c r="B68" i="5"/>
  <c r="U23" i="23"/>
  <c r="O104" i="5"/>
  <c r="F21" i="5"/>
  <c r="Q36" i="23"/>
  <c r="AH41" i="23"/>
  <c r="C28" i="23"/>
  <c r="M25" i="23"/>
  <c r="C34" i="23"/>
  <c r="AC72" i="23"/>
  <c r="L11" i="23"/>
  <c r="AH35" i="23"/>
  <c r="N22" i="23"/>
  <c r="M58" i="5"/>
  <c r="F43" i="23"/>
  <c r="B94" i="5"/>
  <c r="N18" i="23"/>
  <c r="Q24" i="23"/>
  <c r="AC102" i="23"/>
  <c r="AE16" i="23"/>
  <c r="I31" i="23"/>
  <c r="L52" i="23"/>
  <c r="AJ50" i="23"/>
  <c r="F18" i="23"/>
  <c r="C75" i="23"/>
  <c r="P41" i="5"/>
  <c r="V102" i="23"/>
  <c r="I62" i="5"/>
  <c r="H39" i="5"/>
  <c r="AH12" i="23"/>
  <c r="M93" i="5"/>
  <c r="AD11" i="23"/>
  <c r="AD60" i="23"/>
  <c r="H80" i="5"/>
  <c r="J101" i="5"/>
  <c r="D54" i="23"/>
  <c r="S54" i="23"/>
  <c r="P79" i="5"/>
  <c r="AD32" i="23"/>
  <c r="N73" i="5"/>
  <c r="K17" i="23"/>
  <c r="O68" i="23"/>
  <c r="P22" i="23"/>
  <c r="O57" i="23"/>
  <c r="AC14" i="23"/>
  <c r="AJ11" i="23"/>
  <c r="T16" i="23"/>
  <c r="O19" i="23"/>
  <c r="L91" i="5"/>
  <c r="AI93" i="23"/>
  <c r="D64" i="23"/>
  <c r="G28" i="23"/>
  <c r="AC9" i="23"/>
  <c r="G96" i="5"/>
  <c r="E14" i="23"/>
  <c r="AE33" i="23"/>
  <c r="H91" i="5"/>
  <c r="R93" i="23"/>
  <c r="T58" i="23"/>
  <c r="AG11" i="23"/>
  <c r="AD50" i="23"/>
  <c r="K15" i="23"/>
  <c r="D48" i="23"/>
  <c r="O34" i="23"/>
  <c r="I52" i="5"/>
  <c r="C83" i="23"/>
  <c r="K29" i="5"/>
  <c r="P27" i="23"/>
  <c r="P35" i="23"/>
  <c r="O37" i="5"/>
  <c r="J49" i="23"/>
  <c r="Q29" i="23"/>
  <c r="P102" i="5"/>
  <c r="AC82" i="23"/>
  <c r="AD30" i="23"/>
  <c r="J85" i="5"/>
  <c r="W17" i="23"/>
  <c r="D56" i="23"/>
  <c r="AD23" i="23"/>
  <c r="L76" i="5"/>
  <c r="O18" i="5"/>
  <c r="AJ80" i="23"/>
  <c r="E10" i="23"/>
  <c r="L73" i="5"/>
  <c r="AE29" i="23"/>
  <c r="D23" i="23"/>
  <c r="S45" i="23"/>
  <c r="J95" i="5"/>
  <c r="H27" i="23"/>
  <c r="N15" i="5"/>
  <c r="C68" i="5"/>
  <c r="B74" i="5"/>
  <c r="G67" i="5"/>
  <c r="AF22" i="23"/>
  <c r="AA72" i="23"/>
  <c r="AC98" i="23"/>
  <c r="M95" i="5"/>
  <c r="B56" i="5"/>
  <c r="AE55" i="23"/>
  <c r="U34" i="23"/>
  <c r="J44" i="5"/>
  <c r="K54" i="23"/>
  <c r="B51" i="5"/>
  <c r="Q34" i="23"/>
  <c r="C83" i="5"/>
  <c r="E12" i="5"/>
  <c r="J87" i="5"/>
  <c r="L66" i="5"/>
  <c r="O7" i="23"/>
  <c r="T12" i="23"/>
  <c r="M13" i="5"/>
  <c r="Y48" i="23"/>
  <c r="S102" i="23"/>
  <c r="V15" i="23"/>
  <c r="Z74" i="23"/>
  <c r="B102" i="5"/>
  <c r="Z48" i="23"/>
  <c r="AB37" i="23"/>
  <c r="B32" i="5"/>
  <c r="T15" i="23"/>
  <c r="AB61" i="23"/>
  <c r="S77" i="23"/>
  <c r="AH62" i="23"/>
  <c r="AF39" i="23"/>
  <c r="AB34" i="23"/>
  <c r="C12" i="5"/>
  <c r="N52" i="23"/>
  <c r="D17" i="23"/>
  <c r="U27" i="23"/>
  <c r="AC93" i="23"/>
  <c r="D72" i="5"/>
  <c r="M83" i="5"/>
  <c r="D69" i="23"/>
  <c r="C38" i="5"/>
  <c r="B59" i="23"/>
  <c r="O45" i="23"/>
  <c r="W16" i="23"/>
  <c r="L64" i="23"/>
  <c r="P32" i="23"/>
  <c r="U17" i="23"/>
  <c r="X17" i="23"/>
  <c r="M92" i="23"/>
  <c r="Y22" i="23"/>
  <c r="F19" i="23"/>
  <c r="E84" i="5"/>
  <c r="N43" i="23"/>
  <c r="B41" i="5"/>
  <c r="I15" i="5"/>
  <c r="D33" i="5"/>
  <c r="U76" i="23"/>
  <c r="K80" i="23"/>
  <c r="G21" i="5"/>
  <c r="D26" i="23"/>
  <c r="F10" i="5"/>
  <c r="D47" i="23"/>
  <c r="U48" i="23"/>
  <c r="L95" i="5"/>
  <c r="D98" i="5"/>
  <c r="AG51" i="23"/>
  <c r="S69" i="23"/>
  <c r="B30" i="23"/>
  <c r="H38" i="5"/>
  <c r="AF12" i="23"/>
  <c r="C78" i="5"/>
  <c r="D25" i="5"/>
  <c r="P16" i="23"/>
  <c r="W15" i="23"/>
  <c r="AE17" i="23"/>
  <c r="X42" i="23"/>
  <c r="H31" i="23"/>
  <c r="C62" i="5"/>
  <c r="J11" i="5"/>
  <c r="Q40" i="23"/>
  <c r="AA78" i="23"/>
  <c r="E61" i="5"/>
  <c r="B25" i="23"/>
  <c r="AG32" i="23"/>
  <c r="E101" i="23"/>
  <c r="L83" i="23"/>
  <c r="C31" i="23"/>
  <c r="G46" i="23"/>
  <c r="G23" i="5"/>
  <c r="E26" i="23"/>
  <c r="Y31" i="23"/>
  <c r="AB19" i="23"/>
  <c r="I13" i="23"/>
  <c r="U16" i="23"/>
  <c r="AE12" i="23"/>
  <c r="AD18" i="23"/>
  <c r="AH56" i="23"/>
  <c r="AI23" i="23"/>
  <c r="L89" i="5"/>
  <c r="AH86" i="23"/>
  <c r="Y26" i="23"/>
  <c r="AE40" i="23"/>
  <c r="F23" i="23"/>
  <c r="P57" i="5"/>
  <c r="X45" i="23"/>
  <c r="AI72" i="23"/>
  <c r="M34" i="23"/>
  <c r="P26" i="23"/>
  <c r="H94" i="5"/>
  <c r="AD35" i="23"/>
  <c r="W28" i="23"/>
  <c r="Y62" i="23"/>
  <c r="AB40" i="23"/>
  <c r="P81" i="23"/>
  <c r="B66" i="23"/>
  <c r="T25" i="23"/>
  <c r="X7" i="23"/>
  <c r="U28" i="23"/>
  <c r="D62" i="5"/>
  <c r="J32" i="23"/>
  <c r="M21" i="23"/>
  <c r="AJ15" i="23"/>
  <c r="I14" i="23"/>
  <c r="AF17" i="23"/>
  <c r="O102" i="5"/>
  <c r="S32" i="23"/>
  <c r="E101" i="5"/>
  <c r="P21" i="5"/>
  <c r="U25" i="23"/>
  <c r="R37" i="23"/>
  <c r="W41" i="23"/>
  <c r="I29" i="5"/>
  <c r="H37" i="5"/>
  <c r="N97" i="5"/>
  <c r="Y6" i="23"/>
  <c r="I85" i="5"/>
  <c r="P66" i="5"/>
  <c r="AI50" i="23"/>
  <c r="R40" i="23"/>
  <c r="M74" i="5"/>
  <c r="H51" i="5"/>
  <c r="E11" i="5"/>
  <c r="M30" i="23"/>
  <c r="D13" i="23"/>
  <c r="B38" i="5"/>
  <c r="G45" i="5"/>
  <c r="C24" i="23"/>
  <c r="AC32" i="23"/>
  <c r="I20" i="23"/>
  <c r="R55" i="23"/>
  <c r="D57" i="5"/>
  <c r="D61" i="5"/>
  <c r="G98" i="5"/>
  <c r="G73" i="5"/>
  <c r="J78" i="5"/>
  <c r="O64" i="5"/>
  <c r="AG63" i="23"/>
  <c r="D35" i="23"/>
  <c r="C95" i="5"/>
  <c r="AI15" i="23"/>
  <c r="B63" i="5"/>
  <c r="D89" i="5"/>
  <c r="M69" i="5"/>
  <c r="O18" i="23"/>
  <c r="J81" i="5"/>
  <c r="E33" i="23"/>
  <c r="P51" i="5"/>
  <c r="Q51" i="23"/>
  <c r="AE15" i="23"/>
  <c r="N25" i="5"/>
  <c r="E75" i="5"/>
  <c r="I67" i="5"/>
  <c r="U29" i="23"/>
  <c r="Z22" i="23"/>
  <c r="O22" i="23"/>
  <c r="O65" i="5"/>
  <c r="L22" i="5"/>
  <c r="N76" i="5"/>
  <c r="J89" i="5"/>
  <c r="Q91" i="23"/>
  <c r="K72" i="23"/>
  <c r="H36" i="23"/>
  <c r="I98" i="5"/>
  <c r="G79" i="5"/>
  <c r="I13" i="5"/>
  <c r="J32" i="5"/>
  <c r="G29" i="23"/>
  <c r="L27" i="5"/>
  <c r="K5" i="5"/>
  <c r="G12" i="5"/>
  <c r="AC83" i="23"/>
  <c r="M64" i="5"/>
  <c r="G64" i="5"/>
  <c r="W9" i="23"/>
  <c r="B15" i="5"/>
  <c r="M10" i="5"/>
  <c r="M90" i="5"/>
  <c r="L5" i="5"/>
  <c r="AB11" i="23"/>
  <c r="H93" i="5"/>
  <c r="O55" i="5"/>
  <c r="N56" i="5"/>
  <c r="L61" i="5"/>
  <c r="B76" i="5"/>
  <c r="F89" i="5"/>
  <c r="O93" i="5"/>
  <c r="E8" i="5"/>
  <c r="L44" i="23"/>
  <c r="O14" i="23"/>
  <c r="H98" i="23"/>
  <c r="J27" i="23"/>
  <c r="C23" i="23"/>
  <c r="J20" i="5"/>
  <c r="AJ21" i="23"/>
  <c r="H57" i="5"/>
  <c r="V13" i="23"/>
  <c r="E64" i="5"/>
  <c r="C14" i="5"/>
  <c r="V40" i="23"/>
  <c r="F91" i="5"/>
  <c r="L10" i="5"/>
  <c r="I55" i="5"/>
  <c r="P14" i="23"/>
  <c r="AC24" i="23"/>
  <c r="K8" i="23"/>
  <c r="O6" i="23"/>
  <c r="I6" i="23"/>
  <c r="D6" i="23"/>
  <c r="W24" i="23"/>
  <c r="AI70" i="23"/>
  <c r="AD41" i="23"/>
  <c r="J73" i="5"/>
  <c r="I78" i="5"/>
  <c r="I25" i="5"/>
  <c r="E62" i="5"/>
  <c r="B60" i="5"/>
  <c r="AB95" i="23"/>
  <c r="M57" i="5"/>
  <c r="D39" i="5"/>
  <c r="N45" i="5"/>
  <c r="AF37" i="23"/>
  <c r="AG22" i="23"/>
  <c r="E16" i="23"/>
  <c r="F16" i="5"/>
  <c r="AG29" i="23"/>
  <c r="V36" i="23"/>
  <c r="I50" i="5"/>
  <c r="C30" i="5"/>
  <c r="V18" i="23"/>
  <c r="B7" i="23"/>
  <c r="M24" i="5"/>
  <c r="L101" i="5"/>
  <c r="J8" i="5"/>
  <c r="D34" i="5"/>
  <c r="S21" i="23"/>
  <c r="M99" i="5"/>
  <c r="N52" i="5"/>
  <c r="J104" i="5"/>
  <c r="P50" i="5"/>
  <c r="J62" i="5"/>
  <c r="AC5" i="23"/>
  <c r="AG7" i="23"/>
  <c r="P98" i="5"/>
  <c r="M12" i="23"/>
  <c r="H28" i="5"/>
  <c r="F30" i="5"/>
  <c r="I49" i="5"/>
  <c r="J45" i="5"/>
  <c r="N5" i="23"/>
  <c r="M21" i="5"/>
  <c r="I6" i="5"/>
  <c r="P104" i="5"/>
  <c r="J9" i="23"/>
  <c r="L31" i="5"/>
  <c r="V63" i="23"/>
  <c r="AC43" i="23"/>
  <c r="E10" i="5"/>
  <c r="E36" i="5"/>
  <c r="H87" i="5"/>
  <c r="B37" i="5"/>
  <c r="X24" i="23"/>
  <c r="N29" i="23"/>
  <c r="B55" i="5"/>
  <c r="J39" i="5"/>
  <c r="F79" i="5"/>
  <c r="B16" i="5"/>
  <c r="E23" i="5"/>
  <c r="G31" i="5"/>
  <c r="O13" i="5"/>
  <c r="P39" i="5"/>
  <c r="M49" i="5"/>
  <c r="T39" i="23"/>
  <c r="L87" i="5"/>
  <c r="P17" i="5"/>
  <c r="L51" i="5"/>
  <c r="M34" i="5"/>
  <c r="H25" i="5"/>
  <c r="W38" i="23"/>
  <c r="AI95" i="23"/>
  <c r="H49" i="5"/>
  <c r="E16" i="5"/>
  <c r="F41" i="5"/>
  <c r="AE46" i="23"/>
  <c r="AH33" i="23"/>
  <c r="AB32" i="23"/>
  <c r="P12" i="5"/>
  <c r="O54" i="5"/>
  <c r="E52" i="5"/>
  <c r="O48" i="5"/>
  <c r="E26" i="5"/>
  <c r="M63" i="5"/>
  <c r="M26" i="5"/>
  <c r="J15" i="5"/>
  <c r="C11" i="5"/>
  <c r="B7" i="5"/>
  <c r="D5" i="5"/>
  <c r="O28" i="5"/>
  <c r="B91" i="5"/>
  <c r="O86" i="5"/>
  <c r="V6" i="23"/>
  <c r="B17" i="5"/>
  <c r="E25" i="5"/>
  <c r="H26" i="5"/>
  <c r="P65" i="5"/>
  <c r="C102" i="5"/>
  <c r="K19" i="23"/>
  <c r="C19" i="5"/>
  <c r="J28" i="23"/>
  <c r="L40" i="5"/>
  <c r="K34" i="23"/>
  <c r="N9" i="23"/>
  <c r="M42" i="5"/>
  <c r="F9" i="5"/>
  <c r="G8" i="5"/>
  <c r="V60" i="23"/>
  <c r="P73" i="5"/>
  <c r="K61" i="23"/>
  <c r="AJ41" i="23"/>
  <c r="N83" i="5"/>
  <c r="C81" i="5"/>
  <c r="I30" i="23"/>
  <c r="W12" i="23"/>
  <c r="D51" i="5"/>
  <c r="H72" i="5"/>
  <c r="M39" i="23"/>
  <c r="I51" i="5"/>
  <c r="E70" i="23"/>
  <c r="AA16" i="23"/>
  <c r="P85" i="5"/>
  <c r="N14" i="23"/>
  <c r="L99" i="5"/>
  <c r="N57" i="5"/>
  <c r="E98" i="5"/>
  <c r="P67" i="5"/>
  <c r="AJ5" i="23"/>
  <c r="C101" i="5"/>
  <c r="B39" i="5"/>
  <c r="C57" i="5"/>
  <c r="C72" i="5"/>
  <c r="M29" i="5"/>
  <c r="B84" i="23"/>
  <c r="I10" i="23"/>
  <c r="F77" i="5"/>
  <c r="W21" i="23"/>
  <c r="I73" i="5"/>
  <c r="V11" i="23"/>
  <c r="J18" i="5"/>
  <c r="K12" i="23"/>
  <c r="M16" i="5"/>
  <c r="O30" i="23"/>
  <c r="B10" i="5"/>
  <c r="I33" i="5"/>
  <c r="AD8" i="23"/>
  <c r="D30" i="5"/>
  <c r="L18" i="23"/>
  <c r="I43" i="5"/>
  <c r="F94" i="5"/>
  <c r="D38" i="5"/>
  <c r="L75" i="23"/>
  <c r="AG36" i="23"/>
  <c r="F59" i="5"/>
  <c r="H69" i="5"/>
  <c r="F72" i="5"/>
  <c r="J46" i="5"/>
  <c r="P55" i="5"/>
  <c r="M48" i="5"/>
  <c r="B30" i="5"/>
  <c r="E18" i="23"/>
  <c r="F33" i="5"/>
  <c r="G34" i="5"/>
  <c r="L36" i="5"/>
  <c r="P14" i="5"/>
  <c r="H95" i="5"/>
  <c r="AG35" i="23"/>
  <c r="L9" i="5"/>
  <c r="G16" i="23"/>
  <c r="C20" i="23"/>
  <c r="R31" i="23"/>
  <c r="AH13" i="23"/>
  <c r="AF65" i="23"/>
  <c r="V48" i="23"/>
  <c r="M10" i="23"/>
  <c r="AI51" i="23"/>
  <c r="J56" i="5"/>
  <c r="D95" i="5"/>
  <c r="F104" i="5"/>
  <c r="V8" i="23"/>
  <c r="L43" i="5"/>
  <c r="AF36" i="23"/>
  <c r="Q48" i="23"/>
  <c r="E47" i="23"/>
  <c r="J56" i="23"/>
  <c r="B26" i="5"/>
  <c r="C104" i="5"/>
  <c r="P36" i="5"/>
  <c r="J67" i="5"/>
  <c r="AC16" i="23"/>
  <c r="X34" i="23"/>
  <c r="N36" i="23"/>
  <c r="D16" i="23"/>
  <c r="B84" i="5"/>
  <c r="F86" i="5"/>
  <c r="AG28" i="23"/>
  <c r="C92" i="5"/>
  <c r="W10" i="23"/>
  <c r="D15" i="23"/>
  <c r="S12" i="23"/>
  <c r="B53" i="23"/>
  <c r="P67" i="23"/>
  <c r="P28" i="5"/>
  <c r="P84" i="5"/>
  <c r="N81" i="5"/>
  <c r="AE37" i="23"/>
  <c r="V33" i="23"/>
  <c r="O88" i="5"/>
  <c r="D94" i="5"/>
  <c r="H64" i="5"/>
  <c r="AD28" i="23"/>
  <c r="E8" i="23"/>
  <c r="P70" i="5"/>
  <c r="I65" i="5"/>
  <c r="O10" i="5"/>
  <c r="J58" i="5"/>
  <c r="Y8" i="23"/>
  <c r="L47" i="5"/>
  <c r="J8" i="23"/>
  <c r="G102" i="5"/>
  <c r="AB6" i="23"/>
  <c r="O61" i="5"/>
  <c r="G52" i="5"/>
  <c r="J55" i="5"/>
  <c r="F54" i="5"/>
  <c r="H68" i="5"/>
  <c r="N40" i="5"/>
  <c r="P88" i="5"/>
  <c r="C43" i="5"/>
  <c r="F26" i="5"/>
  <c r="N41" i="23"/>
  <c r="L7" i="5"/>
  <c r="P100" i="5"/>
  <c r="L39" i="5"/>
  <c r="M13" i="23"/>
  <c r="L30" i="23"/>
  <c r="C72" i="23"/>
  <c r="E78" i="23"/>
  <c r="C14" i="23"/>
  <c r="N71" i="5"/>
  <c r="AJ24" i="23"/>
  <c r="F10" i="23"/>
  <c r="S84" i="23"/>
  <c r="I61" i="5"/>
  <c r="R51" i="23"/>
  <c r="K58" i="23"/>
  <c r="H52" i="23"/>
  <c r="AJ13" i="23"/>
  <c r="L21" i="23"/>
  <c r="O29" i="23"/>
  <c r="K23" i="23"/>
  <c r="F23" i="5"/>
  <c r="O101" i="5"/>
  <c r="E77" i="5"/>
  <c r="AD12" i="23"/>
  <c r="P61" i="5"/>
  <c r="AC6" i="23"/>
  <c r="D63" i="5"/>
  <c r="I48" i="5"/>
  <c r="O11" i="5"/>
  <c r="O75" i="5"/>
  <c r="K50" i="23"/>
  <c r="F40" i="23"/>
  <c r="J83" i="5"/>
  <c r="C67" i="5"/>
  <c r="AG9" i="23"/>
  <c r="D84" i="5"/>
  <c r="H19" i="5"/>
  <c r="L84" i="5"/>
  <c r="W35" i="23"/>
  <c r="B45" i="23"/>
  <c r="B83" i="5"/>
  <c r="M46" i="5"/>
  <c r="M18" i="5"/>
  <c r="J19" i="5"/>
  <c r="H21" i="5"/>
  <c r="J6" i="5"/>
  <c r="Z29" i="23"/>
  <c r="G55" i="23"/>
  <c r="L38" i="5"/>
  <c r="B24" i="5"/>
  <c r="J42" i="5"/>
  <c r="C17" i="5"/>
  <c r="G58" i="23"/>
  <c r="E43" i="5"/>
  <c r="F6" i="5"/>
  <c r="N64" i="5"/>
  <c r="H79" i="5"/>
  <c r="L100" i="5"/>
  <c r="B81" i="5"/>
  <c r="G62" i="5"/>
  <c r="M94" i="5"/>
  <c r="I17" i="5"/>
  <c r="I45" i="5"/>
  <c r="E7" i="5"/>
  <c r="F65" i="5"/>
  <c r="I57" i="5"/>
  <c r="F100" i="5"/>
  <c r="G37" i="23"/>
  <c r="H58" i="5"/>
  <c r="AC62" i="23"/>
  <c r="F44" i="23"/>
  <c r="B71" i="5"/>
  <c r="E53" i="5"/>
  <c r="B45" i="5"/>
  <c r="N16" i="23"/>
  <c r="P26" i="5"/>
  <c r="N90" i="5"/>
  <c r="G78" i="5"/>
  <c r="F27" i="5"/>
  <c r="G36" i="5"/>
  <c r="B18" i="5"/>
  <c r="D37" i="5"/>
  <c r="J102" i="5"/>
  <c r="B27" i="5"/>
  <c r="H78" i="5"/>
  <c r="AJ34" i="23"/>
  <c r="W60" i="23"/>
  <c r="G14" i="5"/>
  <c r="F45" i="23"/>
  <c r="I102" i="5"/>
  <c r="B100" i="5"/>
  <c r="C66" i="5"/>
  <c r="M56" i="23"/>
  <c r="N38" i="5"/>
  <c r="AE11" i="23"/>
  <c r="Q58" i="23"/>
  <c r="J41" i="5"/>
  <c r="O80" i="5"/>
  <c r="K32" i="23"/>
  <c r="G26" i="5"/>
  <c r="AE6" i="23"/>
  <c r="O21" i="5"/>
  <c r="B13" i="5"/>
  <c r="N19" i="5"/>
  <c r="O42" i="5"/>
  <c r="L13" i="5"/>
  <c r="H40" i="5"/>
  <c r="P46" i="5"/>
  <c r="C71" i="5"/>
  <c r="F7" i="5"/>
  <c r="H102" i="5"/>
  <c r="AE43" i="23"/>
  <c r="M51" i="5"/>
  <c r="H61" i="5"/>
  <c r="I26" i="5"/>
  <c r="B101" i="5"/>
  <c r="C37" i="5"/>
  <c r="E38" i="23"/>
  <c r="P22" i="5"/>
  <c r="G57" i="23"/>
  <c r="B18" i="23"/>
  <c r="V22" i="23"/>
  <c r="H34" i="5"/>
  <c r="I5" i="5"/>
  <c r="AD46" i="23"/>
  <c r="I79" i="5"/>
  <c r="N86" i="5"/>
  <c r="P13" i="5"/>
  <c r="P35" i="5"/>
  <c r="C88" i="5"/>
  <c r="C103" i="5"/>
  <c r="F35" i="5"/>
  <c r="J70" i="5"/>
  <c r="AC44" i="23"/>
  <c r="D74" i="5"/>
  <c r="O43" i="5"/>
  <c r="P90" i="23"/>
  <c r="M23" i="5"/>
  <c r="D27" i="5"/>
  <c r="F36" i="5"/>
  <c r="J47" i="5"/>
  <c r="H7" i="5"/>
  <c r="X33" i="23"/>
  <c r="J65" i="5"/>
  <c r="Z7" i="23"/>
  <c r="F16" i="23"/>
  <c r="H35" i="5"/>
  <c r="E6" i="23"/>
  <c r="C99" i="5"/>
  <c r="I9" i="5"/>
  <c r="B48" i="5"/>
  <c r="Q17" i="23"/>
  <c r="L52" i="5"/>
  <c r="J7" i="23"/>
  <c r="H36" i="5"/>
  <c r="E27" i="5"/>
  <c r="B50" i="5"/>
  <c r="AC8" i="23"/>
  <c r="J9" i="5"/>
  <c r="I54" i="5"/>
  <c r="N7" i="5"/>
  <c r="P9" i="5"/>
  <c r="G28" i="5"/>
  <c r="P19" i="5"/>
  <c r="C32" i="5"/>
  <c r="N27" i="5"/>
  <c r="M28" i="5"/>
  <c r="O25" i="5"/>
  <c r="L9" i="23"/>
  <c r="Q20" i="23"/>
  <c r="Y51" i="23"/>
  <c r="E15" i="23"/>
  <c r="E30" i="5"/>
  <c r="F21" i="23"/>
  <c r="E50" i="5"/>
  <c r="B8" i="5"/>
  <c r="I87" i="5"/>
  <c r="L92" i="5"/>
  <c r="E39" i="5"/>
  <c r="O52" i="5"/>
  <c r="U38" i="23"/>
  <c r="AB5" i="23"/>
  <c r="E76" i="5"/>
  <c r="H32" i="23"/>
  <c r="T33" i="23"/>
  <c r="D11" i="23"/>
  <c r="X93" i="23"/>
  <c r="E22" i="5"/>
  <c r="D50" i="5"/>
  <c r="F48" i="23"/>
  <c r="L41" i="5"/>
  <c r="J14" i="5"/>
  <c r="D12" i="5"/>
  <c r="G30" i="23"/>
  <c r="AB20" i="23"/>
  <c r="Z9" i="23"/>
  <c r="O90" i="5"/>
  <c r="AE9" i="23"/>
  <c r="AF49" i="23"/>
  <c r="F45" i="5"/>
  <c r="F68" i="5"/>
  <c r="C6" i="5"/>
  <c r="H98" i="5"/>
  <c r="J28" i="5"/>
  <c r="I86" i="5"/>
  <c r="H13" i="5"/>
  <c r="C70" i="5"/>
  <c r="P16" i="5"/>
  <c r="L35" i="5"/>
  <c r="M40" i="5"/>
  <c r="B72" i="5"/>
  <c r="F30" i="23"/>
  <c r="M6" i="5"/>
  <c r="M60" i="5"/>
  <c r="H15" i="23"/>
  <c r="F47" i="5"/>
  <c r="E49" i="23"/>
  <c r="L21" i="5"/>
  <c r="D7" i="23"/>
  <c r="R34" i="23"/>
  <c r="B25" i="5"/>
  <c r="AE31" i="23"/>
  <c r="X31" i="23"/>
  <c r="O72" i="5"/>
  <c r="Z14" i="23"/>
  <c r="W26" i="23"/>
  <c r="P33" i="5"/>
  <c r="P31" i="5"/>
  <c r="P6" i="23"/>
  <c r="B42" i="5"/>
  <c r="I76" i="5"/>
  <c r="G86" i="5"/>
  <c r="G57" i="5"/>
  <c r="L90" i="5"/>
  <c r="F28" i="5"/>
  <c r="L59" i="5"/>
  <c r="I90" i="5"/>
  <c r="O19" i="5"/>
  <c r="O84" i="5"/>
  <c r="N29" i="5"/>
  <c r="V9" i="23"/>
  <c r="M70" i="5"/>
  <c r="B65" i="5"/>
  <c r="B47" i="23"/>
  <c r="F17" i="5"/>
  <c r="B66" i="5"/>
  <c r="C28" i="5"/>
  <c r="L20" i="5"/>
  <c r="E35" i="5"/>
  <c r="H50" i="5"/>
  <c r="D14" i="5"/>
  <c r="W7" i="23"/>
  <c r="I31" i="5"/>
  <c r="E82" i="5"/>
  <c r="J25" i="5"/>
  <c r="H11" i="5"/>
  <c r="N103" i="5"/>
  <c r="AE5" i="23"/>
  <c r="P43" i="5"/>
  <c r="I37" i="5"/>
  <c r="X37" i="23"/>
  <c r="T5" i="23"/>
  <c r="M8" i="5"/>
  <c r="N24" i="5"/>
  <c r="O8" i="5"/>
  <c r="N5" i="5"/>
  <c r="B85" i="5"/>
  <c r="Z21" i="23"/>
  <c r="L96" i="5"/>
  <c r="W30" i="23"/>
  <c r="AF15" i="23"/>
  <c r="O46" i="5"/>
  <c r="E78" i="5"/>
  <c r="AI6" i="23"/>
  <c r="AG41" i="23"/>
  <c r="H46" i="5"/>
  <c r="I72" i="5"/>
  <c r="AE21" i="23"/>
  <c r="N98" i="5"/>
  <c r="J48" i="5"/>
  <c r="D22" i="5"/>
  <c r="AC18" i="23"/>
  <c r="V5" i="23"/>
  <c r="M12" i="5"/>
  <c r="P59" i="5"/>
  <c r="E37" i="5"/>
  <c r="X5" i="23"/>
  <c r="D47" i="5"/>
  <c r="C16" i="5"/>
  <c r="G46" i="5"/>
  <c r="J66" i="5"/>
  <c r="F41" i="23"/>
  <c r="Q25" i="23"/>
  <c r="J12" i="5"/>
  <c r="H20" i="5"/>
  <c r="N60" i="5"/>
  <c r="H9" i="23"/>
  <c r="I39" i="5"/>
  <c r="O63" i="5"/>
  <c r="M68" i="5"/>
  <c r="V46" i="23"/>
  <c r="G20" i="5"/>
  <c r="I35" i="5"/>
  <c r="G35" i="5"/>
  <c r="D76" i="5"/>
  <c r="E23" i="23"/>
  <c r="M104" i="5"/>
  <c r="R76" i="23"/>
  <c r="M24" i="23"/>
  <c r="V12" i="23"/>
  <c r="I23" i="5"/>
  <c r="M62" i="5"/>
  <c r="G68" i="5"/>
  <c r="D101" i="5"/>
  <c r="AI79" i="23"/>
  <c r="F73" i="5"/>
  <c r="Q5" i="5"/>
  <c r="J94" i="5"/>
  <c r="X6" i="23"/>
  <c r="L72" i="5"/>
  <c r="G91" i="5"/>
  <c r="C46" i="5"/>
  <c r="F69" i="5"/>
  <c r="AJ45" i="23"/>
  <c r="F81" i="5"/>
  <c r="O66" i="5"/>
  <c r="V28" i="23"/>
  <c r="E65" i="5"/>
  <c r="G6" i="5"/>
  <c r="AJ9" i="23"/>
  <c r="I71" i="5"/>
  <c r="E72" i="5"/>
  <c r="H89" i="5"/>
  <c r="L93" i="5"/>
  <c r="AG6" i="23"/>
  <c r="O45" i="5"/>
  <c r="P58" i="5"/>
  <c r="P103" i="5"/>
  <c r="Y7" i="23"/>
  <c r="H27" i="5"/>
  <c r="I16" i="23"/>
  <c r="M50" i="5"/>
  <c r="G66" i="5"/>
  <c r="C86" i="5"/>
  <c r="J53" i="5"/>
  <c r="AH30" i="23"/>
  <c r="N104" i="5"/>
  <c r="H104" i="5"/>
  <c r="M27" i="5"/>
  <c r="H74" i="5"/>
  <c r="U24" i="23"/>
  <c r="I7" i="23"/>
  <c r="H42" i="5"/>
  <c r="L30" i="5"/>
  <c r="C7" i="23"/>
  <c r="H32" i="5"/>
  <c r="C17" i="23"/>
  <c r="H6" i="23"/>
  <c r="M84" i="5"/>
  <c r="M45" i="5"/>
  <c r="H22" i="5"/>
  <c r="W14" i="23"/>
  <c r="J34" i="5"/>
  <c r="N92" i="5"/>
  <c r="C9" i="5"/>
  <c r="C36" i="5"/>
  <c r="P6" i="5"/>
  <c r="D17" i="5"/>
  <c r="H8" i="5"/>
  <c r="N36" i="5"/>
  <c r="F58" i="5"/>
  <c r="U18" i="23"/>
  <c r="H43" i="5"/>
  <c r="C5" i="5"/>
  <c r="N25" i="23"/>
  <c r="D43" i="23"/>
  <c r="P86" i="5"/>
  <c r="R26" i="23"/>
  <c r="D58" i="5"/>
  <c r="S6" i="23"/>
  <c r="F5" i="5"/>
  <c r="G82" i="5"/>
  <c r="G7" i="5"/>
  <c r="H33" i="23"/>
  <c r="C52" i="5"/>
  <c r="B20" i="5"/>
  <c r="U30" i="23"/>
  <c r="D44" i="5"/>
  <c r="I100" i="5"/>
  <c r="J93" i="5"/>
  <c r="P75" i="5"/>
  <c r="E55" i="5"/>
  <c r="F83" i="5"/>
  <c r="E41" i="5"/>
  <c r="J80" i="5"/>
  <c r="G74" i="5"/>
  <c r="I75" i="5"/>
  <c r="M9" i="23"/>
  <c r="I104" i="5"/>
  <c r="M47" i="5"/>
  <c r="G60" i="5"/>
  <c r="B53" i="5"/>
  <c r="N96" i="5"/>
  <c r="F84" i="5"/>
  <c r="L14" i="23"/>
  <c r="P97" i="5"/>
  <c r="M40" i="23"/>
  <c r="Z5" i="23"/>
  <c r="F18" i="5"/>
  <c r="F87" i="5"/>
  <c r="J24" i="23"/>
  <c r="AA5" i="23"/>
  <c r="O27" i="5"/>
  <c r="O5" i="23"/>
  <c r="D92" i="5"/>
  <c r="P42" i="5"/>
  <c r="O6" i="5"/>
  <c r="M9" i="5"/>
  <c r="I8" i="23"/>
  <c r="B43" i="5"/>
  <c r="B9" i="5"/>
  <c r="O5" i="5"/>
  <c r="O7" i="5"/>
  <c r="N44" i="5"/>
  <c r="C45" i="5"/>
  <c r="M59" i="5"/>
  <c r="D90" i="5"/>
  <c r="P7" i="5"/>
  <c r="F5" i="23"/>
  <c r="F19" i="5"/>
  <c r="C8" i="23"/>
  <c r="H88" i="5"/>
  <c r="M92" i="5"/>
  <c r="F103" i="5"/>
  <c r="F101" i="5"/>
  <c r="U9" i="23"/>
  <c r="O38" i="5"/>
  <c r="O29" i="5"/>
  <c r="E32" i="5"/>
  <c r="AE39" i="23"/>
  <c r="O44" i="5"/>
  <c r="O56" i="5"/>
  <c r="P81" i="5"/>
  <c r="P87" i="5"/>
  <c r="E94" i="5"/>
  <c r="K62" i="23"/>
  <c r="L42" i="5"/>
  <c r="P29" i="5"/>
  <c r="Q8" i="23"/>
  <c r="E5" i="5"/>
  <c r="C5" i="23"/>
  <c r="D29" i="23"/>
  <c r="J33" i="23"/>
  <c r="AE53" i="23"/>
  <c r="S15" i="23"/>
  <c r="D22" i="23"/>
  <c r="C75" i="5"/>
  <c r="M85" i="5"/>
  <c r="I88" i="5"/>
  <c r="AD34" i="23"/>
  <c r="AA17" i="23"/>
  <c r="L45" i="5"/>
  <c r="J31" i="5"/>
  <c r="O15" i="23"/>
  <c r="B64" i="5"/>
  <c r="AE88" i="23"/>
  <c r="AC57" i="23"/>
  <c r="G77" i="5"/>
  <c r="G14" i="23"/>
  <c r="M44" i="5"/>
  <c r="H56" i="5"/>
  <c r="G15" i="5"/>
  <c r="Y9" i="23"/>
  <c r="Q31" i="23"/>
  <c r="AC79" i="23"/>
  <c r="L14" i="5"/>
  <c r="V32" i="23"/>
  <c r="Q74" i="23"/>
  <c r="D10" i="5"/>
  <c r="D21" i="5"/>
  <c r="AB17" i="23"/>
  <c r="M26" i="23"/>
  <c r="D9" i="23"/>
  <c r="Q55" i="23"/>
  <c r="N69" i="5"/>
  <c r="B90" i="5"/>
  <c r="R16" i="23"/>
  <c r="AE22" i="23"/>
  <c r="AJ61" i="23"/>
  <c r="F66" i="5"/>
  <c r="M67" i="5"/>
  <c r="N89" i="5"/>
  <c r="N31" i="5"/>
  <c r="H65" i="5"/>
  <c r="L20" i="23"/>
  <c r="AH18" i="23"/>
  <c r="N88" i="5"/>
  <c r="E20" i="23"/>
  <c r="X52" i="23"/>
  <c r="U103" i="23"/>
  <c r="Q15" i="23"/>
  <c r="W47" i="23"/>
  <c r="S23" i="23"/>
  <c r="J22" i="23"/>
  <c r="E103" i="5"/>
  <c r="G72" i="5"/>
  <c r="C88" i="23"/>
  <c r="M17" i="5"/>
  <c r="D21" i="23"/>
  <c r="B40" i="5"/>
  <c r="E89" i="5"/>
  <c r="G33" i="23"/>
  <c r="E19" i="23"/>
  <c r="G90" i="5"/>
  <c r="S71" i="23"/>
  <c r="L74" i="5"/>
  <c r="X51" i="23"/>
  <c r="F12" i="23"/>
  <c r="D40" i="5"/>
  <c r="E58" i="23"/>
  <c r="H10" i="23"/>
  <c r="M103" i="5"/>
  <c r="T75" i="23"/>
  <c r="R44" i="23"/>
  <c r="L74" i="23"/>
  <c r="C22" i="5"/>
  <c r="G82" i="23"/>
  <c r="G69" i="23"/>
  <c r="U33" i="23"/>
  <c r="F82" i="5"/>
  <c r="K11" i="23"/>
  <c r="M44" i="23"/>
  <c r="AG59" i="23"/>
  <c r="M11" i="5"/>
  <c r="AB27" i="23"/>
  <c r="AC78" i="23"/>
  <c r="C31" i="5"/>
  <c r="N13" i="5"/>
  <c r="J61" i="5"/>
  <c r="M7" i="23"/>
  <c r="Y25" i="23"/>
  <c r="M96" i="23"/>
  <c r="M27" i="23"/>
  <c r="P60" i="5"/>
  <c r="G103" i="5"/>
  <c r="L85" i="5"/>
  <c r="E31" i="23"/>
  <c r="M88" i="5"/>
  <c r="E48" i="5"/>
  <c r="AC80" i="23"/>
  <c r="D27" i="23"/>
  <c r="G85" i="5"/>
  <c r="N31" i="23"/>
  <c r="Z8" i="23"/>
  <c r="AD22" i="23"/>
  <c r="D24" i="5"/>
  <c r="N85" i="5"/>
  <c r="I81" i="5"/>
  <c r="I49" i="23"/>
  <c r="AC40" i="23"/>
  <c r="J10" i="23"/>
  <c r="AD91" i="23"/>
  <c r="AA10" i="23"/>
  <c r="AE59" i="23"/>
  <c r="Y44" i="23"/>
  <c r="G80" i="5"/>
  <c r="J44" i="23"/>
  <c r="D52" i="23"/>
  <c r="G75" i="5"/>
  <c r="Z60" i="23"/>
  <c r="AA7" i="23"/>
  <c r="D38" i="23"/>
  <c r="O25" i="23"/>
  <c r="O74" i="5"/>
  <c r="Y13" i="23"/>
  <c r="C36" i="23"/>
  <c r="F33" i="23"/>
  <c r="W22" i="23"/>
  <c r="U59" i="23"/>
  <c r="D67" i="23"/>
  <c r="P71" i="5"/>
  <c r="N80" i="5"/>
  <c r="L15" i="23"/>
  <c r="P30" i="23"/>
  <c r="O22" i="5"/>
  <c r="G89" i="5"/>
  <c r="X75" i="23"/>
  <c r="K81" i="5"/>
  <c r="J76" i="5"/>
  <c r="Y35" i="23"/>
  <c r="AH17" i="23"/>
  <c r="H23" i="23"/>
  <c r="U102" i="23"/>
  <c r="B67" i="5"/>
  <c r="W68" i="23"/>
  <c r="G31" i="23"/>
  <c r="E51" i="5"/>
  <c r="O103" i="5"/>
  <c r="N23" i="23"/>
  <c r="O16" i="5"/>
  <c r="N27" i="23"/>
  <c r="B95" i="5"/>
  <c r="AJ39" i="23"/>
  <c r="I24" i="5"/>
  <c r="U73" i="23"/>
  <c r="K85" i="23"/>
  <c r="L8" i="23"/>
  <c r="H18" i="5"/>
  <c r="D43" i="5"/>
  <c r="G44" i="23"/>
  <c r="J71" i="23"/>
  <c r="J43" i="5"/>
  <c r="H68" i="23"/>
  <c r="U20" i="23"/>
  <c r="E73" i="5"/>
  <c r="F39" i="5"/>
  <c r="L17" i="5"/>
  <c r="AB12" i="23"/>
  <c r="AB22" i="23"/>
  <c r="V99" i="23"/>
  <c r="L19" i="5"/>
  <c r="C49" i="5"/>
  <c r="AE26" i="23"/>
  <c r="AI27" i="23"/>
  <c r="AC17" i="23"/>
  <c r="J19" i="23"/>
  <c r="Q43" i="23"/>
  <c r="H63" i="23"/>
  <c r="F65" i="23"/>
  <c r="P62" i="5"/>
  <c r="J97" i="5"/>
  <c r="U32" i="23"/>
  <c r="I42" i="5"/>
  <c r="N51" i="5"/>
  <c r="P49" i="5"/>
  <c r="H70" i="5"/>
  <c r="AB36" i="23"/>
  <c r="AE44" i="23"/>
  <c r="I64" i="5"/>
  <c r="F31" i="5"/>
  <c r="J68" i="5"/>
  <c r="P68" i="5"/>
  <c r="AB51" i="23"/>
  <c r="AD45" i="23"/>
  <c r="AC28" i="23"/>
  <c r="AH7" i="23"/>
  <c r="M52" i="5"/>
  <c r="F22" i="5"/>
  <c r="H62" i="5"/>
  <c r="L12" i="23"/>
  <c r="I77" i="5"/>
  <c r="C79" i="5"/>
  <c r="T44" i="23"/>
  <c r="F49" i="5"/>
  <c r="I28" i="5"/>
  <c r="B78" i="23"/>
  <c r="D19" i="5"/>
  <c r="G95" i="5"/>
  <c r="F88" i="23"/>
  <c r="M57" i="23"/>
  <c r="C61" i="5"/>
  <c r="D45" i="23"/>
  <c r="M38" i="5"/>
  <c r="H31" i="5"/>
  <c r="E28" i="5"/>
  <c r="J22" i="5"/>
  <c r="C7" i="5"/>
  <c r="H96" i="5"/>
  <c r="I60" i="23"/>
  <c r="L63" i="5"/>
  <c r="J33" i="5"/>
  <c r="H30" i="5"/>
  <c r="I12" i="5"/>
  <c r="C69" i="5"/>
  <c r="I53" i="5"/>
  <c r="F51" i="5"/>
  <c r="D55" i="5"/>
  <c r="AE10" i="23"/>
  <c r="G10" i="5"/>
  <c r="B69" i="5"/>
  <c r="O79" i="5"/>
  <c r="J10" i="5"/>
  <c r="K64" i="23"/>
  <c r="G19" i="5"/>
  <c r="D6" i="5"/>
  <c r="F9" i="23"/>
  <c r="AF16" i="23"/>
  <c r="AG19" i="23"/>
  <c r="AG10" i="23"/>
  <c r="D46" i="5"/>
  <c r="J91" i="5"/>
  <c r="E81" i="5"/>
  <c r="E77" i="23"/>
  <c r="C55" i="23"/>
  <c r="AG31" i="23"/>
  <c r="B62" i="5"/>
  <c r="F14" i="5"/>
  <c r="AA12" i="23"/>
  <c r="N49" i="23"/>
  <c r="Y84" i="23"/>
  <c r="W77" i="23"/>
  <c r="M37" i="5"/>
  <c r="G97" i="5"/>
  <c r="O53" i="5"/>
  <c r="G48" i="5"/>
  <c r="Y41" i="23"/>
  <c r="P64" i="5"/>
  <c r="AB9" i="23"/>
  <c r="AC34" i="23"/>
  <c r="H63" i="5"/>
  <c r="Q57" i="23"/>
  <c r="I21" i="23"/>
  <c r="M98" i="5"/>
  <c r="F17" i="23"/>
  <c r="I58" i="23"/>
  <c r="J72" i="23"/>
  <c r="C73" i="5"/>
  <c r="O41" i="5"/>
  <c r="P48" i="5"/>
  <c r="N35" i="5"/>
  <c r="E104" i="5"/>
  <c r="K22" i="23"/>
  <c r="Z51" i="23"/>
  <c r="AC29" i="23"/>
  <c r="L19" i="23"/>
  <c r="O85" i="5"/>
  <c r="E35" i="23"/>
  <c r="O32" i="5"/>
  <c r="X15" i="23"/>
  <c r="H6" i="5"/>
  <c r="Z24" i="23"/>
  <c r="E17" i="5"/>
  <c r="W36" i="23"/>
  <c r="L5" i="23"/>
  <c r="B12" i="5"/>
  <c r="E9" i="23"/>
  <c r="D42" i="5"/>
  <c r="H8" i="23"/>
  <c r="F62" i="5"/>
  <c r="AD5" i="23"/>
  <c r="F97" i="5"/>
  <c r="X9" i="23"/>
  <c r="I46" i="5"/>
  <c r="T17" i="23"/>
  <c r="D78" i="5"/>
  <c r="AD13" i="23"/>
  <c r="N61" i="5"/>
  <c r="H77" i="5"/>
  <c r="P18" i="5"/>
  <c r="C41" i="23"/>
  <c r="I14" i="5"/>
  <c r="C47" i="5"/>
  <c r="AF25" i="23"/>
  <c r="B23" i="5"/>
  <c r="L70" i="5"/>
  <c r="O28" i="23"/>
  <c r="G32" i="5"/>
  <c r="G37" i="5"/>
  <c r="J21" i="5"/>
  <c r="F61" i="5"/>
  <c r="AG55" i="23"/>
  <c r="J45" i="23"/>
  <c r="AC12" i="23"/>
  <c r="L46" i="5"/>
  <c r="B31" i="5"/>
  <c r="B14" i="5"/>
  <c r="H29" i="23"/>
  <c r="O42" i="23"/>
  <c r="AG53" i="23"/>
  <c r="AC67" i="23"/>
  <c r="M65" i="23"/>
  <c r="D64" i="5"/>
  <c r="AB33" i="23"/>
  <c r="Q9" i="23"/>
  <c r="M43" i="5"/>
  <c r="I9" i="23"/>
  <c r="AG13" i="23"/>
  <c r="E95" i="5"/>
  <c r="J72" i="5"/>
  <c r="AG5" i="23"/>
  <c r="I47" i="5"/>
  <c r="L53" i="5"/>
  <c r="H5" i="23"/>
  <c r="G26" i="23"/>
  <c r="C85" i="5"/>
  <c r="C74" i="5"/>
  <c r="I34" i="5"/>
  <c r="D31" i="5"/>
  <c r="E70" i="5"/>
  <c r="J16" i="5"/>
  <c r="L25" i="5"/>
  <c r="H9" i="5"/>
  <c r="L75" i="5"/>
  <c r="G39" i="5"/>
  <c r="I36" i="5"/>
  <c r="AB50" i="23"/>
  <c r="J57" i="5"/>
  <c r="P54" i="5"/>
  <c r="F24" i="5"/>
  <c r="N24" i="23"/>
  <c r="D28" i="23"/>
  <c r="AD36" i="23"/>
  <c r="M61" i="5"/>
  <c r="C44" i="5"/>
  <c r="AC46" i="23"/>
  <c r="C33" i="5"/>
  <c r="E59" i="5"/>
  <c r="D29" i="5"/>
  <c r="O98" i="5"/>
  <c r="AF6" i="23"/>
  <c r="F52" i="5"/>
  <c r="AH59" i="23"/>
  <c r="AI28" i="23"/>
  <c r="D103" i="5"/>
  <c r="N62" i="5"/>
  <c r="K66" i="5"/>
  <c r="L17" i="23"/>
  <c r="J49" i="5"/>
  <c r="C58" i="5"/>
  <c r="M16" i="23"/>
  <c r="G69" i="5"/>
  <c r="N42" i="5"/>
  <c r="D35" i="5"/>
  <c r="R17" i="23"/>
  <c r="I69" i="23"/>
  <c r="O62" i="5"/>
  <c r="J75" i="5"/>
  <c r="J50" i="5"/>
  <c r="N33" i="5"/>
  <c r="E71" i="5"/>
  <c r="P24" i="5"/>
  <c r="P34" i="5"/>
  <c r="AE67" i="23"/>
  <c r="AA99" i="23"/>
  <c r="B99" i="5"/>
  <c r="I95" i="5"/>
  <c r="N26" i="23"/>
  <c r="F95" i="5"/>
  <c r="C6" i="23"/>
  <c r="J35" i="23"/>
  <c r="O40" i="23"/>
  <c r="K18" i="23"/>
  <c r="B34" i="5"/>
  <c r="D32" i="23"/>
  <c r="N8" i="23"/>
  <c r="AF28" i="23"/>
  <c r="AF21" i="23"/>
  <c r="M14" i="5"/>
  <c r="I56" i="5"/>
  <c r="P32" i="5"/>
  <c r="F46" i="23"/>
  <c r="L80" i="5"/>
  <c r="N50" i="5"/>
  <c r="T6" i="23"/>
  <c r="P25" i="5"/>
  <c r="H11" i="23"/>
  <c r="AC13" i="23"/>
  <c r="O71" i="5"/>
  <c r="C18" i="5"/>
  <c r="O83" i="5"/>
  <c r="E87" i="5"/>
  <c r="M79" i="5"/>
  <c r="J96" i="5"/>
  <c r="J30" i="5"/>
  <c r="R6" i="23"/>
  <c r="J90" i="5"/>
  <c r="P74" i="5"/>
  <c r="C89" i="5"/>
  <c r="N10" i="5"/>
  <c r="F48" i="5"/>
  <c r="AD14" i="23"/>
  <c r="I16" i="5"/>
  <c r="M54" i="5"/>
  <c r="M36" i="5"/>
  <c r="G6" i="23"/>
  <c r="K37" i="23"/>
  <c r="AJ36" i="23"/>
  <c r="G81" i="23"/>
  <c r="AJ17" i="23"/>
  <c r="N17" i="5"/>
  <c r="AI42" i="23"/>
  <c r="H76" i="5"/>
  <c r="G49" i="5"/>
  <c r="N39" i="5"/>
  <c r="F71" i="5"/>
  <c r="V69" i="23"/>
  <c r="O23" i="5"/>
  <c r="P7" i="23"/>
  <c r="F85" i="5"/>
  <c r="G93" i="5"/>
  <c r="T55" i="23"/>
  <c r="N58" i="5"/>
  <c r="R9" i="23"/>
  <c r="AD7" i="23"/>
  <c r="I18" i="23"/>
  <c r="L39" i="23"/>
  <c r="E24" i="23"/>
  <c r="G27" i="5"/>
  <c r="J52" i="5"/>
  <c r="G18" i="5"/>
  <c r="H17" i="5"/>
  <c r="Y27" i="23"/>
  <c r="AG12" i="23"/>
  <c r="P21" i="23"/>
  <c r="P94" i="5"/>
  <c r="F93" i="5"/>
  <c r="H99" i="5"/>
  <c r="N30" i="5"/>
  <c r="W20" i="23"/>
  <c r="S10" i="23"/>
  <c r="AG42" i="23"/>
  <c r="D79" i="5"/>
  <c r="M72" i="5"/>
  <c r="N65" i="5"/>
  <c r="P99" i="5"/>
  <c r="C27" i="5"/>
  <c r="AB14" i="23"/>
  <c r="P78" i="5"/>
  <c r="AI9" i="23"/>
  <c r="Q11" i="23"/>
  <c r="B21" i="23"/>
  <c r="C77" i="5"/>
  <c r="H24" i="5"/>
  <c r="M41" i="5"/>
  <c r="G8" i="23"/>
  <c r="L32" i="5"/>
  <c r="J7" i="5"/>
  <c r="C60" i="5"/>
  <c r="F13" i="5"/>
  <c r="J79" i="5"/>
  <c r="V42" i="23"/>
  <c r="J5" i="23"/>
  <c r="X8" i="23"/>
  <c r="O39" i="5"/>
  <c r="M19" i="5"/>
  <c r="G9" i="5"/>
  <c r="M80" i="23"/>
  <c r="M55" i="5"/>
  <c r="I33" i="23"/>
  <c r="AA15" i="23"/>
  <c r="S76" i="23"/>
  <c r="AE45" i="23"/>
  <c r="S63" i="23"/>
  <c r="AF27" i="23"/>
  <c r="L27" i="23"/>
  <c r="Q54" i="23"/>
  <c r="H24" i="23"/>
  <c r="E54" i="5"/>
  <c r="H100" i="5"/>
  <c r="AG8" i="23"/>
  <c r="I27" i="23"/>
  <c r="M14" i="23"/>
  <c r="L24" i="5"/>
  <c r="E60" i="5"/>
  <c r="G81" i="5"/>
  <c r="D97" i="5"/>
  <c r="E90" i="5"/>
  <c r="I23" i="23"/>
  <c r="X98" i="23"/>
  <c r="O77" i="5"/>
  <c r="C21" i="5"/>
  <c r="H48" i="5"/>
  <c r="J82" i="5"/>
  <c r="O66" i="23"/>
  <c r="C10" i="23"/>
  <c r="G63" i="5"/>
  <c r="AA62" i="23"/>
  <c r="M75" i="5"/>
  <c r="C93" i="5"/>
  <c r="D46" i="23"/>
  <c r="K7" i="23"/>
  <c r="U31" i="23"/>
  <c r="D67" i="5"/>
  <c r="G42" i="5"/>
  <c r="AH6" i="23"/>
  <c r="H34" i="23"/>
  <c r="D66" i="5"/>
  <c r="AF7" i="23"/>
  <c r="H45" i="5"/>
  <c r="H16" i="5"/>
  <c r="Y5" i="23"/>
  <c r="E13" i="5"/>
  <c r="I59" i="5"/>
  <c r="O12" i="5"/>
  <c r="O89" i="5"/>
  <c r="B92" i="5"/>
  <c r="Z33" i="23"/>
  <c r="AJ8" i="23"/>
  <c r="L11" i="5"/>
  <c r="N23" i="5"/>
  <c r="G51" i="5"/>
  <c r="X30" i="23"/>
  <c r="AF44" i="23"/>
  <c r="D91" i="5"/>
  <c r="U75" i="23"/>
  <c r="D20" i="23"/>
  <c r="D13" i="5"/>
  <c r="O70" i="5"/>
  <c r="L56" i="5"/>
  <c r="F8" i="5"/>
  <c r="M82" i="5"/>
  <c r="H44" i="5"/>
  <c r="Z41" i="23"/>
  <c r="AA21" i="23"/>
  <c r="J71" i="5"/>
  <c r="AF23" i="23"/>
  <c r="V10" i="23"/>
  <c r="AA40" i="23"/>
  <c r="W40" i="23"/>
  <c r="C42" i="5"/>
  <c r="N74" i="5"/>
  <c r="C59" i="5"/>
  <c r="M19" i="23"/>
  <c r="N87" i="5"/>
  <c r="L12" i="5"/>
  <c r="Z104" i="23"/>
  <c r="M25" i="5"/>
  <c r="D104" i="5"/>
  <c r="Q23" i="23"/>
  <c r="X16" i="23"/>
  <c r="H41" i="5"/>
  <c r="H75" i="5"/>
  <c r="N72" i="5"/>
  <c r="J36" i="5"/>
  <c r="M28" i="23"/>
  <c r="D102" i="5"/>
  <c r="T8" i="23"/>
  <c r="F15" i="5"/>
  <c r="AJ51" i="23"/>
  <c r="B102" i="23"/>
  <c r="J59" i="5"/>
  <c r="AD21" i="23"/>
  <c r="C10" i="5"/>
  <c r="U15" i="23"/>
  <c r="F43" i="5"/>
  <c r="AA100" i="23"/>
  <c r="AJ22" i="23"/>
  <c r="F6" i="23"/>
  <c r="D99" i="5"/>
  <c r="L18" i="5"/>
  <c r="P11" i="5"/>
  <c r="B46" i="5"/>
  <c r="E47" i="5"/>
  <c r="B61" i="5"/>
  <c r="H5" i="5"/>
  <c r="O49" i="5"/>
  <c r="G43" i="5"/>
  <c r="C90" i="5"/>
  <c r="N22" i="5"/>
  <c r="G29" i="5"/>
  <c r="U6" i="23"/>
  <c r="AH9" i="23"/>
  <c r="AH43" i="23"/>
  <c r="R43" i="23"/>
  <c r="G18" i="23"/>
  <c r="G54" i="23"/>
  <c r="N49" i="5"/>
  <c r="M102" i="5"/>
  <c r="L77" i="5"/>
  <c r="AJ7" i="23"/>
  <c r="I63" i="5"/>
  <c r="AE8" i="23"/>
  <c r="I44" i="5"/>
  <c r="I74" i="5"/>
  <c r="O26" i="5"/>
  <c r="I10" i="5"/>
  <c r="C84" i="5"/>
  <c r="L81" i="5"/>
  <c r="AD6" i="23"/>
  <c r="L104" i="5"/>
  <c r="B79" i="5"/>
  <c r="Q6" i="23"/>
  <c r="H52" i="5"/>
  <c r="N18" i="5"/>
  <c r="M5" i="23"/>
  <c r="N32" i="5"/>
  <c r="Y10" i="23"/>
  <c r="F92" i="5"/>
  <c r="Z66" i="23"/>
  <c r="E66" i="5"/>
  <c r="G54" i="5"/>
  <c r="G24" i="5"/>
  <c r="L57" i="5"/>
  <c r="L48" i="5"/>
  <c r="J17" i="5"/>
  <c r="L34" i="5"/>
  <c r="AG24" i="23"/>
  <c r="P49" i="23"/>
  <c r="M39" i="5"/>
  <c r="F37" i="5"/>
  <c r="C51" i="5"/>
  <c r="O91" i="5"/>
  <c r="D15" i="5"/>
  <c r="AE7" i="23"/>
  <c r="N14" i="5"/>
  <c r="P5" i="5"/>
  <c r="L8" i="5"/>
  <c r="H33" i="5"/>
  <c r="L49" i="5"/>
  <c r="G40" i="5"/>
  <c r="AJ6" i="23"/>
  <c r="P12" i="23"/>
  <c r="P91" i="5"/>
  <c r="L82" i="5"/>
  <c r="G61" i="5"/>
  <c r="N55" i="5"/>
  <c r="H59" i="5"/>
  <c r="H87" i="23"/>
  <c r="E44" i="5"/>
  <c r="AG25" i="23"/>
  <c r="M80" i="5"/>
  <c r="AC19" i="23"/>
  <c r="C56" i="5"/>
  <c r="L15" i="5"/>
  <c r="M73" i="5"/>
  <c r="M15" i="5"/>
  <c r="G56" i="5"/>
  <c r="H60" i="5"/>
  <c r="G55" i="5"/>
  <c r="N79" i="5"/>
  <c r="C82" i="5"/>
  <c r="E6" i="5"/>
  <c r="G38" i="23"/>
  <c r="F74" i="5"/>
  <c r="B78" i="5"/>
  <c r="S9" i="23"/>
  <c r="C50" i="5"/>
  <c r="I96" i="5"/>
  <c r="N77" i="5"/>
  <c r="AC38" i="23"/>
  <c r="O21" i="23"/>
  <c r="H66" i="5"/>
  <c r="F8" i="23"/>
  <c r="P95" i="5"/>
  <c r="X18" i="23"/>
  <c r="K9" i="23"/>
  <c r="K6" i="5"/>
  <c r="P30" i="5"/>
  <c r="AE94" i="23"/>
  <c r="U36" i="23"/>
  <c r="AI18" i="23"/>
  <c r="AI21" i="23"/>
  <c r="Z6" i="23"/>
  <c r="AB29" i="23"/>
  <c r="L7" i="23"/>
  <c r="M86" i="5"/>
  <c r="B49" i="5"/>
  <c r="P8" i="5"/>
  <c r="D65" i="5"/>
  <c r="I38" i="5"/>
  <c r="N12" i="5"/>
  <c r="B65" i="23"/>
  <c r="AF8" i="23"/>
  <c r="M56" i="5"/>
  <c r="AF34" i="23"/>
  <c r="J88" i="5"/>
  <c r="I30" i="5"/>
  <c r="E100" i="5"/>
  <c r="B35" i="5"/>
  <c r="M33" i="5"/>
  <c r="O68" i="5"/>
  <c r="N99" i="5"/>
  <c r="L54" i="5"/>
  <c r="J35" i="5"/>
  <c r="D48" i="5"/>
  <c r="C64" i="5"/>
  <c r="C40" i="5"/>
  <c r="P38" i="5"/>
  <c r="O36" i="5"/>
  <c r="D75" i="5"/>
  <c r="P28" i="23"/>
  <c r="S42" i="23"/>
  <c r="AH36" i="23"/>
  <c r="E21" i="5"/>
  <c r="D49" i="23"/>
  <c r="F46" i="5"/>
  <c r="L28" i="5"/>
  <c r="K56" i="23"/>
  <c r="G70" i="5"/>
  <c r="AD10" i="23"/>
  <c r="T49" i="23"/>
  <c r="G33" i="5"/>
  <c r="E15" i="5"/>
  <c r="P77" i="5"/>
  <c r="N82" i="5"/>
  <c r="K6" i="23"/>
  <c r="G25" i="5"/>
  <c r="L50" i="5"/>
  <c r="I62" i="23"/>
  <c r="F64" i="5"/>
  <c r="B70" i="5"/>
  <c r="C35" i="5"/>
  <c r="F11" i="5"/>
  <c r="T9" i="23"/>
  <c r="D96" i="5"/>
  <c r="H12" i="5"/>
  <c r="E42" i="5"/>
  <c r="N6" i="5"/>
  <c r="M7" i="5"/>
  <c r="D73" i="5"/>
  <c r="N9" i="5"/>
  <c r="P42" i="23"/>
  <c r="E67" i="5"/>
  <c r="M32" i="5"/>
  <c r="X28" i="23"/>
  <c r="C8" i="5"/>
  <c r="B98" i="5"/>
  <c r="E46" i="5"/>
  <c r="O97" i="5"/>
  <c r="Q5" i="23"/>
  <c r="I97" i="5"/>
  <c r="L26" i="23"/>
  <c r="F42" i="5"/>
  <c r="G51" i="23"/>
  <c r="E69" i="5"/>
  <c r="P20" i="5"/>
  <c r="V26" i="23"/>
  <c r="G71" i="5"/>
  <c r="U12" i="23"/>
  <c r="O58" i="5"/>
  <c r="E29" i="5"/>
  <c r="N12" i="23"/>
  <c r="J13" i="5"/>
  <c r="F15" i="23"/>
  <c r="I32" i="5"/>
  <c r="D9" i="5"/>
  <c r="G44" i="5"/>
  <c r="H16" i="23"/>
  <c r="H86" i="5"/>
  <c r="I25" i="23"/>
  <c r="L103" i="5"/>
  <c r="F57" i="5"/>
  <c r="AI7" i="23"/>
  <c r="O96" i="5"/>
  <c r="H13" i="23"/>
  <c r="C48" i="5"/>
  <c r="B93" i="5"/>
  <c r="B54" i="5"/>
  <c r="K10" i="23"/>
  <c r="M65" i="5"/>
  <c r="P92" i="5"/>
  <c r="B73" i="5"/>
  <c r="N59" i="5"/>
  <c r="P5" i="23"/>
  <c r="M22" i="23"/>
  <c r="C65" i="5"/>
  <c r="D41" i="5"/>
  <c r="G11" i="5"/>
  <c r="C63" i="5"/>
  <c r="G22" i="5"/>
  <c r="B21" i="5"/>
  <c r="W5" i="23"/>
  <c r="N95" i="5"/>
  <c r="N63" i="5"/>
  <c r="O40" i="5"/>
  <c r="S5" i="23"/>
  <c r="W8" i="23"/>
  <c r="O30" i="5"/>
  <c r="M20" i="5"/>
  <c r="J34" i="23"/>
  <c r="L25" i="23"/>
  <c r="S17" i="23"/>
  <c r="E34" i="5"/>
  <c r="P15" i="5"/>
  <c r="N20" i="5"/>
  <c r="E14" i="5"/>
  <c r="N11" i="5"/>
  <c r="B5" i="23"/>
  <c r="AF26" i="23"/>
  <c r="I99" i="5"/>
  <c r="E49" i="5"/>
  <c r="P56" i="5"/>
  <c r="E57" i="5"/>
  <c r="W69" i="23"/>
  <c r="B5" i="5"/>
  <c r="V7" i="23"/>
  <c r="E79" i="5"/>
  <c r="C25" i="5"/>
  <c r="H55" i="5"/>
  <c r="R5" i="23"/>
  <c r="B19" i="5"/>
  <c r="G101" i="5"/>
  <c r="N54" i="5"/>
  <c r="F12" i="5"/>
  <c r="G59" i="5"/>
  <c r="O82" i="5"/>
  <c r="P63" i="5"/>
  <c r="D100" i="5"/>
  <c r="U5" i="23"/>
  <c r="P52" i="5"/>
  <c r="D52" i="5"/>
  <c r="AD73" i="23"/>
  <c r="S8" i="23"/>
  <c r="N53" i="5"/>
  <c r="S56" i="23"/>
  <c r="N21" i="5"/>
  <c r="M71" i="5"/>
  <c r="M66" i="5"/>
  <c r="J77" i="5"/>
  <c r="I82" i="5"/>
  <c r="G50" i="5"/>
  <c r="I8" i="5"/>
  <c r="L6" i="5"/>
  <c r="E86" i="5"/>
  <c r="N100" i="5"/>
  <c r="N11" i="23"/>
  <c r="E20" i="5"/>
  <c r="B59" i="5"/>
  <c r="I84" i="5"/>
  <c r="O20" i="5"/>
  <c r="AJ16" i="23"/>
  <c r="R14" i="23"/>
  <c r="AD16" i="23"/>
  <c r="D88" i="5"/>
  <c r="N84" i="5"/>
  <c r="AA25" i="23"/>
  <c r="F25" i="23"/>
  <c r="AI5" i="23"/>
  <c r="B47" i="5"/>
  <c r="L98" i="5"/>
  <c r="J37" i="23"/>
  <c r="H29" i="5"/>
  <c r="F55" i="5"/>
  <c r="B57" i="5"/>
  <c r="AC7" i="23"/>
  <c r="C96" i="5"/>
  <c r="H81" i="5"/>
  <c r="N37" i="5"/>
  <c r="P72" i="5"/>
  <c r="O14" i="5"/>
  <c r="P27" i="5"/>
  <c r="J24" i="5"/>
  <c r="R39" i="23"/>
  <c r="AI8" i="23"/>
  <c r="U35" i="23"/>
  <c r="J26" i="5"/>
  <c r="B52" i="5"/>
  <c r="I68" i="5"/>
  <c r="W6" i="23"/>
  <c r="M101" i="5"/>
  <c r="P23" i="5"/>
  <c r="B6" i="5"/>
  <c r="F96" i="5"/>
  <c r="P76" i="5"/>
  <c r="I21" i="5"/>
  <c r="L79" i="5"/>
  <c r="F67" i="5"/>
  <c r="F25" i="5"/>
  <c r="AC26" i="23"/>
  <c r="AB7" i="23"/>
  <c r="D7" i="5"/>
  <c r="C21" i="23"/>
  <c r="O9" i="5"/>
  <c r="D5" i="23"/>
  <c r="L64" i="5"/>
  <c r="D31" i="23"/>
  <c r="AD43" i="23"/>
  <c r="N8" i="5"/>
  <c r="U11" i="23"/>
  <c r="AH38" i="23"/>
  <c r="E18" i="5"/>
  <c r="E38" i="5"/>
  <c r="C29" i="5"/>
  <c r="AH75" i="23"/>
  <c r="AC22" i="23"/>
  <c r="AE72" i="23"/>
  <c r="AB73" i="23"/>
  <c r="P48" i="23"/>
  <c r="D8" i="23"/>
  <c r="N34" i="5"/>
  <c r="O8" i="23"/>
  <c r="C39" i="5"/>
  <c r="O87" i="5"/>
  <c r="L23" i="5"/>
  <c r="W19" i="23"/>
  <c r="E74" i="5"/>
  <c r="D32" i="5"/>
  <c r="T7" i="23"/>
  <c r="I29" i="23"/>
  <c r="B50" i="23"/>
  <c r="K14" i="23"/>
  <c r="M6" i="23"/>
  <c r="E31" i="5"/>
  <c r="L33" i="5"/>
  <c r="M78" i="5"/>
  <c r="L78" i="5"/>
  <c r="C9" i="23"/>
  <c r="J5" i="5"/>
  <c r="I22" i="5"/>
  <c r="B33" i="5"/>
  <c r="G49" i="23"/>
  <c r="B103" i="5"/>
  <c r="H71" i="5"/>
  <c r="H7" i="23"/>
  <c r="AF20" i="23"/>
  <c r="I7" i="5"/>
  <c r="I20" i="5"/>
  <c r="M17" i="23"/>
  <c r="Q61" i="23"/>
  <c r="E58" i="5"/>
  <c r="B96" i="5"/>
  <c r="E19" i="5"/>
  <c r="C26" i="5"/>
  <c r="N75" i="5"/>
  <c r="N46" i="5"/>
  <c r="M20" i="23"/>
  <c r="E9" i="5"/>
  <c r="I5" i="23"/>
  <c r="G5" i="5"/>
  <c r="M5" i="5"/>
  <c r="O78" i="5"/>
  <c r="AE48" i="23"/>
  <c r="D8" i="5"/>
  <c r="AF5" i="23"/>
  <c r="G38" i="5"/>
  <c r="AH5" i="23"/>
  <c r="Y21" i="23"/>
  <c r="F32" i="23"/>
  <c r="M91" i="5"/>
  <c r="E28" i="23"/>
  <c r="I58" i="5"/>
  <c r="R8" i="23"/>
  <c r="I83" i="5"/>
  <c r="F63" i="5"/>
  <c r="D60" i="5"/>
  <c r="O12" i="23"/>
  <c r="E37" i="23"/>
  <c r="P93" i="5"/>
  <c r="P44" i="5"/>
  <c r="AH8" i="23"/>
  <c r="H14" i="5"/>
  <c r="G76" i="5"/>
  <c r="G5" i="23"/>
  <c r="E5" i="23"/>
  <c r="AN5" i="23" l="1"/>
  <c r="E4" i="23"/>
  <c r="AO5" i="23"/>
  <c r="G4" i="23"/>
  <c r="AN37" i="23"/>
  <c r="AN28" i="23"/>
  <c r="AH4" i="23"/>
  <c r="AF4" i="23"/>
  <c r="M4" i="5"/>
  <c r="AP5" i="23"/>
  <c r="I4" i="23"/>
  <c r="AO49" i="23"/>
  <c r="J4" i="5"/>
  <c r="AL9" i="23"/>
  <c r="AP29" i="23"/>
  <c r="AM8" i="23"/>
  <c r="AM31" i="23"/>
  <c r="AM5" i="23"/>
  <c r="D4" i="23"/>
  <c r="AL21" i="23"/>
  <c r="AI4" i="23"/>
  <c r="U4" i="23"/>
  <c r="R4" i="23"/>
  <c r="S4" i="23"/>
  <c r="W4" i="23"/>
  <c r="P4" i="23"/>
  <c r="AP25" i="23"/>
  <c r="AO51" i="23"/>
  <c r="Q4" i="23"/>
  <c r="AP62" i="23"/>
  <c r="AM49" i="23"/>
  <c r="AO38" i="23"/>
  <c r="P4" i="5"/>
  <c r="M4" i="23"/>
  <c r="AO54" i="23"/>
  <c r="AO18" i="23"/>
  <c r="H4" i="5"/>
  <c r="AM20" i="23"/>
  <c r="Y4" i="23"/>
  <c r="AM46" i="23"/>
  <c r="AL10" i="23"/>
  <c r="AP23" i="23"/>
  <c r="AP27" i="23"/>
  <c r="AP33" i="23"/>
  <c r="J4" i="23"/>
  <c r="AO8" i="23"/>
  <c r="AN24" i="23"/>
  <c r="AP18" i="23"/>
  <c r="AO81" i="23"/>
  <c r="AO6" i="23"/>
  <c r="AM32" i="23"/>
  <c r="AL6" i="23"/>
  <c r="AP69" i="23"/>
  <c r="AM28" i="23"/>
  <c r="AO26" i="23"/>
  <c r="H4" i="23"/>
  <c r="AG4" i="23"/>
  <c r="AP9" i="23"/>
  <c r="AL41" i="23"/>
  <c r="AD4" i="23"/>
  <c r="AN9" i="23"/>
  <c r="L4" i="23"/>
  <c r="AN35" i="23"/>
  <c r="AP58" i="23"/>
  <c r="AP21" i="23"/>
  <c r="AL55" i="23"/>
  <c r="AN77" i="23"/>
  <c r="AP60" i="23"/>
  <c r="AM45" i="23"/>
  <c r="AO44" i="23"/>
  <c r="AO31" i="23"/>
  <c r="AM67" i="23"/>
  <c r="AL36" i="23"/>
  <c r="AM38" i="23"/>
  <c r="AM52" i="23"/>
  <c r="AP49" i="23"/>
  <c r="AM27" i="23"/>
  <c r="AN31" i="23"/>
  <c r="AO69" i="23"/>
  <c r="AO82" i="23"/>
  <c r="AN58" i="23"/>
  <c r="AN19" i="23"/>
  <c r="AO33" i="23"/>
  <c r="AM21" i="23"/>
  <c r="AL88" i="23"/>
  <c r="AN20" i="23"/>
  <c r="AM9" i="23"/>
  <c r="AO14" i="23"/>
  <c r="AM22" i="23"/>
  <c r="AM29" i="23"/>
  <c r="C4" i="23"/>
  <c r="AL5" i="23"/>
  <c r="E4" i="5"/>
  <c r="AL8" i="23"/>
  <c r="F4" i="23"/>
  <c r="O4" i="5"/>
  <c r="AP8" i="23"/>
  <c r="O4" i="23"/>
  <c r="AA4" i="23"/>
  <c r="Z4" i="23"/>
  <c r="F4" i="5"/>
  <c r="AM43" i="23"/>
  <c r="AL17" i="23"/>
  <c r="AL7" i="23"/>
  <c r="AP7" i="23"/>
  <c r="AP16" i="23"/>
  <c r="AN23" i="23"/>
  <c r="X4" i="23"/>
  <c r="V4" i="23"/>
  <c r="N4" i="5"/>
  <c r="T4" i="23"/>
  <c r="AE4" i="23"/>
  <c r="AM7" i="23"/>
  <c r="AN49" i="23"/>
  <c r="AO30" i="23"/>
  <c r="AM11" i="23"/>
  <c r="AB4" i="23"/>
  <c r="AN15" i="23"/>
  <c r="AN6" i="23"/>
  <c r="I4" i="5"/>
  <c r="AO57" i="23"/>
  <c r="AN38" i="23"/>
  <c r="AO37" i="23"/>
  <c r="AO58" i="23"/>
  <c r="AO55" i="23"/>
  <c r="AL14" i="23"/>
  <c r="AN78" i="23"/>
  <c r="AL72" i="23"/>
  <c r="AN8" i="23"/>
  <c r="AM15" i="23"/>
  <c r="AM16" i="23"/>
  <c r="AN47" i="23"/>
  <c r="AL20" i="23"/>
  <c r="AO16" i="23"/>
  <c r="AN18" i="23"/>
  <c r="AP10" i="23"/>
  <c r="AJ4" i="23"/>
  <c r="AN70" i="23"/>
  <c r="AP30" i="23"/>
  <c r="N4" i="23"/>
  <c r="AC4" i="23"/>
  <c r="AN16" i="23"/>
  <c r="AM6" i="23"/>
  <c r="AP6" i="23"/>
  <c r="AL23" i="23"/>
  <c r="L4" i="5"/>
  <c r="AO29" i="23"/>
  <c r="AN33" i="23"/>
  <c r="AM35" i="23"/>
  <c r="AP20" i="23"/>
  <c r="AL24" i="23"/>
  <c r="AM13" i="23"/>
  <c r="AP14" i="23"/>
  <c r="AP13" i="23"/>
  <c r="AN26" i="23"/>
  <c r="AO46" i="23"/>
  <c r="AL31" i="23"/>
  <c r="AN101" i="23"/>
  <c r="AM47" i="23"/>
  <c r="AM26" i="23"/>
  <c r="AM69" i="23"/>
  <c r="AM17" i="23"/>
  <c r="AM23" i="23"/>
  <c r="AN10" i="23"/>
  <c r="AM56" i="23"/>
  <c r="AL83" i="23"/>
  <c r="AM48" i="23"/>
  <c r="AN14" i="23"/>
  <c r="AO28" i="23"/>
  <c r="AM64" i="23"/>
  <c r="AM54" i="23"/>
  <c r="AL75" i="23"/>
  <c r="AP31" i="23"/>
  <c r="AL34" i="23"/>
  <c r="AL28" i="23"/>
  <c r="AL74" i="23"/>
  <c r="AM55" i="23"/>
  <c r="AL56" i="23"/>
  <c r="AP15" i="23"/>
  <c r="AN30" i="23"/>
  <c r="AN34" i="23"/>
  <c r="AM99" i="23"/>
  <c r="AN40" i="23"/>
  <c r="AK4" i="23"/>
  <c r="AO52" i="23"/>
  <c r="AN71" i="23"/>
  <c r="AP53" i="23"/>
  <c r="AN36" i="23"/>
  <c r="AN12" i="23"/>
  <c r="AP95" i="23"/>
  <c r="AM81" i="23"/>
  <c r="AN80" i="23"/>
  <c r="AO36" i="23"/>
  <c r="AM65" i="23"/>
  <c r="AL11" i="23"/>
  <c r="AP26" i="23"/>
  <c r="AN44" i="23"/>
  <c r="AM86" i="23"/>
  <c r="AO63" i="23"/>
  <c r="AN81" i="23"/>
  <c r="AP35" i="23"/>
  <c r="AL33" i="23"/>
  <c r="AN13" i="23"/>
  <c r="AP43" i="23"/>
  <c r="AO22" i="23"/>
  <c r="AP32" i="23"/>
  <c r="AO9" i="23"/>
  <c r="AM10" i="23"/>
  <c r="AP41" i="23"/>
  <c r="AL53" i="23"/>
  <c r="AM37" i="23"/>
  <c r="AN51" i="23"/>
  <c r="AO80" i="23"/>
  <c r="AO45" i="23"/>
  <c r="AL25" i="23"/>
  <c r="AO77" i="23"/>
  <c r="AL39" i="23"/>
  <c r="AP22" i="23"/>
  <c r="AM18" i="23"/>
  <c r="AN43" i="23"/>
  <c r="AL49" i="23"/>
  <c r="AN25" i="23"/>
  <c r="AP17" i="23"/>
  <c r="AO34" i="23"/>
  <c r="AO41" i="23"/>
  <c r="AM33" i="23"/>
  <c r="AN27" i="23"/>
  <c r="AN21" i="23"/>
  <c r="AN73" i="23"/>
  <c r="AP56" i="23"/>
  <c r="AO10" i="23"/>
  <c r="AM57" i="23"/>
  <c r="AP64" i="23"/>
  <c r="AL22" i="23"/>
  <c r="AO42" i="23"/>
  <c r="AM24" i="23"/>
  <c r="AO24" i="23"/>
  <c r="AP52" i="23"/>
  <c r="AN65" i="23"/>
  <c r="AM14" i="23"/>
  <c r="AL70" i="23"/>
  <c r="AO23" i="23"/>
  <c r="AL68" i="23"/>
  <c r="AM102" i="23"/>
  <c r="AM88" i="23"/>
  <c r="AO7" i="23"/>
  <c r="AM41" i="23"/>
  <c r="AN42" i="23"/>
  <c r="AO71" i="23"/>
  <c r="AO86" i="23"/>
  <c r="AM100" i="23"/>
  <c r="AO25" i="23"/>
  <c r="AL18" i="23"/>
  <c r="AL59" i="23"/>
  <c r="AO59" i="23"/>
  <c r="AO67" i="23"/>
  <c r="AM74" i="23"/>
  <c r="AM19" i="23"/>
  <c r="AP50" i="23"/>
  <c r="AN7" i="23"/>
  <c r="AL30" i="23"/>
  <c r="AL102" i="23"/>
  <c r="AP12" i="23"/>
  <c r="K4" i="23"/>
  <c r="AL46" i="23"/>
  <c r="AM79" i="23"/>
  <c r="AO47" i="23"/>
  <c r="AN48" i="23"/>
  <c r="AP48" i="23"/>
  <c r="AL65" i="23"/>
  <c r="AN64" i="23"/>
  <c r="AO32" i="23"/>
  <c r="AL38" i="23"/>
  <c r="AP11" i="23"/>
  <c r="AN11" i="23"/>
  <c r="AO11" i="23"/>
  <c r="AO15" i="23"/>
  <c r="AP40" i="23"/>
  <c r="AL50" i="23"/>
  <c r="AN57" i="23"/>
  <c r="AP63" i="23"/>
  <c r="AN39" i="23"/>
  <c r="AL15" i="23"/>
  <c r="AM39" i="23"/>
  <c r="AO56" i="23"/>
  <c r="AN17" i="23"/>
  <c r="AN41" i="23"/>
  <c r="AN32" i="23"/>
  <c r="AL93" i="23"/>
  <c r="AN45" i="23"/>
  <c r="AL35" i="23"/>
  <c r="AL42" i="23"/>
  <c r="AP34" i="23"/>
  <c r="AL29" i="23"/>
  <c r="AM103" i="23"/>
  <c r="AP28" i="23"/>
  <c r="AP91" i="23"/>
  <c r="AL101" i="23"/>
  <c r="AO40" i="23"/>
  <c r="AP37" i="23"/>
  <c r="AN68" i="23"/>
  <c r="AM70" i="23"/>
  <c r="AO65" i="23"/>
  <c r="AO27" i="23"/>
  <c r="AO101" i="23"/>
  <c r="AN85" i="23"/>
  <c r="AN66" i="23"/>
  <c r="AL89" i="23"/>
  <c r="AM44" i="23"/>
  <c r="AO79" i="23"/>
  <c r="AP55" i="23"/>
  <c r="AL12" i="23"/>
  <c r="AM58" i="23"/>
  <c r="AP87" i="23"/>
  <c r="AP101" i="23"/>
  <c r="AL76" i="23"/>
  <c r="AL57" i="23"/>
  <c r="AP59" i="23"/>
  <c r="AO62" i="23"/>
  <c r="AM95" i="23"/>
  <c r="AM50" i="23"/>
  <c r="AP44" i="23"/>
  <c r="AP73" i="23"/>
  <c r="AO17" i="23"/>
  <c r="AO76" i="23"/>
  <c r="AN104" i="23"/>
  <c r="AL27" i="23"/>
  <c r="AL32" i="23"/>
  <c r="AP19" i="23"/>
  <c r="AO13" i="23"/>
  <c r="AO70" i="23"/>
  <c r="AO12" i="23"/>
  <c r="AO61" i="23"/>
  <c r="AO104" i="23"/>
  <c r="AL48" i="23"/>
  <c r="AN103" i="23"/>
  <c r="AL13" i="23"/>
  <c r="AL58" i="23"/>
  <c r="AN29" i="23"/>
  <c r="AL73" i="23"/>
  <c r="AN92" i="23"/>
  <c r="AL16" i="23"/>
  <c r="AL19" i="23"/>
  <c r="AL79" i="23"/>
  <c r="AM25" i="23"/>
  <c r="AL80" i="23"/>
  <c r="AO73" i="23"/>
  <c r="AN50" i="23"/>
  <c r="AL61" i="23"/>
  <c r="AM76" i="23"/>
  <c r="AL66" i="23"/>
  <c r="AP102" i="23"/>
  <c r="AP24" i="23"/>
  <c r="AO66" i="23"/>
  <c r="AP51" i="23"/>
  <c r="AP39" i="23"/>
  <c r="AN100" i="23"/>
  <c r="AO39" i="23"/>
  <c r="AL87" i="23"/>
  <c r="AN55" i="23"/>
  <c r="AL92" i="23"/>
  <c r="AL64" i="23"/>
  <c r="AM101" i="23"/>
  <c r="AL47" i="23"/>
  <c r="AO48" i="23"/>
  <c r="AN96" i="23"/>
  <c r="AM89" i="23"/>
  <c r="AP83" i="23"/>
  <c r="AM12" i="23"/>
  <c r="AO98" i="23"/>
  <c r="AM30" i="23"/>
  <c r="AL44" i="23"/>
  <c r="AO20" i="23"/>
  <c r="AP36" i="23"/>
  <c r="AN87" i="23"/>
  <c r="AN72" i="23"/>
  <c r="AO97" i="23"/>
  <c r="AO53" i="23"/>
  <c r="AN22" i="23"/>
  <c r="AM98" i="23"/>
  <c r="AN56" i="23"/>
  <c r="AL52" i="23"/>
  <c r="AM40" i="23"/>
  <c r="AL43" i="23"/>
  <c r="AN76" i="23"/>
  <c r="AN52" i="23"/>
  <c r="AN79" i="23"/>
  <c r="AM78" i="23"/>
  <c r="AL77" i="23"/>
  <c r="AN74" i="23"/>
  <c r="AM51" i="23"/>
  <c r="AO43" i="23"/>
  <c r="AO88" i="23"/>
  <c r="AM83" i="23"/>
  <c r="AM104" i="23"/>
  <c r="AN97" i="23"/>
  <c r="AP92" i="23"/>
  <c r="AO91" i="23"/>
  <c r="AP99" i="23"/>
  <c r="AP68" i="23"/>
  <c r="AL60" i="23"/>
  <c r="AO83" i="23"/>
  <c r="AN67" i="23"/>
  <c r="AO21" i="23"/>
  <c r="AM96" i="23"/>
  <c r="AL62" i="23"/>
  <c r="AO94" i="23"/>
  <c r="AL99" i="23"/>
  <c r="AM60" i="23"/>
  <c r="AL78" i="23"/>
  <c r="AN54" i="23"/>
  <c r="AN90" i="23"/>
  <c r="AM42" i="23"/>
  <c r="AM68" i="23"/>
  <c r="AL85" i="23"/>
  <c r="AP65" i="23"/>
  <c r="AM61" i="23"/>
  <c r="AN88" i="23"/>
  <c r="AO60" i="23"/>
  <c r="AM93" i="23"/>
  <c r="AM63" i="23"/>
  <c r="AM66" i="23"/>
  <c r="AL54" i="23"/>
  <c r="AO103" i="23"/>
  <c r="AL37" i="23"/>
  <c r="AL82" i="23"/>
  <c r="AO19" i="23"/>
  <c r="AP42" i="23"/>
  <c r="AM90" i="23"/>
  <c r="AP84" i="23"/>
  <c r="AP54" i="23"/>
  <c r="AP45" i="23"/>
  <c r="AO89" i="23"/>
  <c r="AP57" i="23"/>
  <c r="AO68" i="23"/>
  <c r="AN91" i="23"/>
  <c r="AL45" i="23"/>
  <c r="AO100" i="23"/>
  <c r="AO87" i="23"/>
  <c r="AM75" i="23"/>
  <c r="AP98" i="23"/>
  <c r="AO96" i="23"/>
  <c r="AL94" i="23"/>
  <c r="AP93" i="23"/>
  <c r="AN75" i="23"/>
  <c r="AP77" i="23"/>
  <c r="AL103" i="23"/>
  <c r="AP72" i="23"/>
  <c r="AL63" i="23"/>
  <c r="AM91" i="23"/>
  <c r="AO64" i="23"/>
  <c r="AP96" i="23"/>
  <c r="AP46" i="23"/>
  <c r="AM87" i="23"/>
  <c r="AL51" i="23"/>
  <c r="AN94" i="23"/>
  <c r="AP71" i="23"/>
  <c r="AP100" i="23"/>
  <c r="AN53" i="23"/>
  <c r="AM73" i="23"/>
  <c r="AP47" i="23"/>
  <c r="AM53" i="23"/>
  <c r="AP97" i="23"/>
  <c r="AP90" i="23"/>
  <c r="AN61" i="23"/>
  <c r="AL96" i="23"/>
  <c r="AM85" i="23"/>
  <c r="AO84" i="23"/>
  <c r="AN95" i="23"/>
  <c r="AM59" i="23"/>
  <c r="AL98" i="23"/>
  <c r="AO35" i="23"/>
  <c r="AN63" i="23"/>
  <c r="AL100" i="23"/>
  <c r="AN89" i="23"/>
  <c r="AP76" i="23"/>
  <c r="AO95" i="23"/>
  <c r="AP85" i="23"/>
  <c r="AP78" i="23"/>
  <c r="AN84" i="23"/>
  <c r="AN59" i="23"/>
  <c r="AL90" i="23"/>
  <c r="AO102" i="23"/>
  <c r="AO90" i="23"/>
  <c r="AM94" i="23"/>
  <c r="AL104" i="23"/>
  <c r="AP38" i="23"/>
  <c r="AN99" i="23"/>
  <c r="AN46" i="23"/>
  <c r="AL86" i="23"/>
  <c r="AN62" i="23"/>
  <c r="AP74" i="23"/>
  <c r="AP94" i="23"/>
  <c r="AN93" i="23"/>
  <c r="AO72" i="23"/>
  <c r="AN60" i="23"/>
  <c r="AM71" i="23"/>
  <c r="AP82" i="23"/>
  <c r="AM36" i="23"/>
  <c r="AL40" i="23"/>
  <c r="AL91" i="23"/>
  <c r="AP66" i="23"/>
  <c r="AP88" i="23"/>
  <c r="AP81" i="23"/>
  <c r="AN98" i="23"/>
  <c r="AP75" i="23"/>
  <c r="AO92" i="23"/>
  <c r="AM82" i="23"/>
  <c r="AM84" i="23"/>
  <c r="AN102" i="23"/>
  <c r="AL95" i="23"/>
  <c r="AL67" i="23"/>
  <c r="AM92" i="23"/>
  <c r="AP103" i="23"/>
  <c r="AM77" i="23"/>
  <c r="AP61" i="23"/>
  <c r="AO75" i="23"/>
  <c r="AN83" i="23"/>
  <c r="AL84" i="23"/>
  <c r="AL69" i="23"/>
  <c r="AL97" i="23"/>
  <c r="AN86" i="23"/>
  <c r="AP104" i="23"/>
  <c r="AM72" i="23"/>
  <c r="AO50" i="23"/>
  <c r="AN82" i="23"/>
  <c r="AP79" i="23"/>
  <c r="AM34" i="23"/>
  <c r="AL71" i="23"/>
  <c r="AO85" i="23"/>
  <c r="AP67" i="23"/>
  <c r="AO99" i="23"/>
  <c r="AP80" i="23"/>
  <c r="AL81" i="23"/>
  <c r="AL26" i="23"/>
  <c r="AO78" i="23"/>
  <c r="AP70" i="23"/>
  <c r="AM97" i="23"/>
  <c r="AM80" i="23"/>
  <c r="AO74" i="23"/>
  <c r="AN69" i="23"/>
  <c r="AP89" i="23"/>
  <c r="AP86" i="23"/>
  <c r="AM62" i="23"/>
  <c r="AO93" i="23"/>
  <c r="AO4" i="23" l="1"/>
  <c r="AN4" i="23"/>
  <c r="AL4" i="23"/>
  <c r="AM4" i="23"/>
  <c r="K4" i="5"/>
  <c r="AP4" i="23"/>
  <c r="M1" i="5"/>
</calcChain>
</file>

<file path=xl/sharedStrings.xml><?xml version="1.0" encoding="utf-8"?>
<sst xmlns="http://schemas.openxmlformats.org/spreadsheetml/2006/main" count="21045" uniqueCount="223">
  <si>
    <t>合計</t>
  </si>
  <si>
    <t>油種</t>
  </si>
  <si>
    <t>削減量</t>
  </si>
  <si>
    <t>灯油</t>
  </si>
  <si>
    <t>実施により導入する機器等</t>
  </si>
  <si>
    <t>チェック</t>
  </si>
  <si>
    <t>□</t>
  </si>
  <si>
    <t>ヒートポンプの新規導入（ハイブリッド運転）</t>
  </si>
  <si>
    <t>１５％以上</t>
  </si>
  <si>
    <t>多段サーモ（管理温度0.5度下げる）</t>
  </si>
  <si>
    <t>１～５％</t>
  </si>
  <si>
    <t>多段サーモ（管理温度1度下げる）</t>
  </si>
  <si>
    <t>５～１０％</t>
  </si>
  <si>
    <t>循環扇の導入</t>
  </si>
  <si>
    <t>１～１０％</t>
  </si>
  <si>
    <t>低温に強い品種の導入（管理温度0.5度下げる）</t>
  </si>
  <si>
    <t>チェック欄</t>
  </si>
  <si>
    <t>項目</t>
  </si>
  <si>
    <t>添付資料</t>
  </si>
  <si>
    <t>必須</t>
  </si>
  <si>
    <t>交付対象面積等の根拠となる書類</t>
  </si>
  <si>
    <t>主な品目</t>
    <rPh sb="0" eb="1">
      <t>オモ</t>
    </rPh>
    <rPh sb="2" eb="4">
      <t>ヒンモク</t>
    </rPh>
    <phoneticPr fontId="2"/>
  </si>
  <si>
    <t>加温施設の設置場所（地番）</t>
    <rPh sb="7" eb="9">
      <t>バショ</t>
    </rPh>
    <rPh sb="10" eb="12">
      <t>チバン</t>
    </rPh>
    <phoneticPr fontId="2"/>
  </si>
  <si>
    <t>施設面積（㎡）</t>
    <phoneticPr fontId="2"/>
  </si>
  <si>
    <t>ヒートポンプ</t>
    <phoneticPr fontId="2"/>
  </si>
  <si>
    <t>新規</t>
    <rPh sb="0" eb="2">
      <t>シンキ</t>
    </rPh>
    <phoneticPr fontId="2"/>
  </si>
  <si>
    <t>区分</t>
    <rPh sb="0" eb="2">
      <t>クブン</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</si>
  <si>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</si>
  <si>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</si>
  <si>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</si>
  <si>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</si>
  <si>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</si>
  <si>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上限チェック</t>
    <rPh sb="0" eb="2">
      <t>ジョウゲン</t>
    </rPh>
    <phoneticPr fontId="2"/>
  </si>
  <si>
    <t>計</t>
    <rPh sb="0" eb="1">
      <t>ケイ</t>
    </rPh>
    <phoneticPr fontId="2"/>
  </si>
  <si>
    <t>数量</t>
    <rPh sb="0" eb="2">
      <t>スウリョウ</t>
    </rPh>
    <phoneticPr fontId="2"/>
  </si>
  <si>
    <t>－</t>
    <phoneticPr fontId="2"/>
  </si>
  <si>
    <t>面積㎡</t>
    <rPh sb="0" eb="2">
      <t>メンセキ</t>
    </rPh>
    <phoneticPr fontId="2"/>
  </si>
  <si>
    <t>合計（重油換算）</t>
    <rPh sb="3" eb="7">
      <t>ジュウユカンサン</t>
    </rPh>
    <phoneticPr fontId="2"/>
  </si>
  <si>
    <t>備考</t>
    <rPh sb="0" eb="2">
      <t>ビコウ</t>
    </rPh>
    <phoneticPr fontId="2"/>
  </si>
  <si>
    <t>施設番号</t>
    <rPh sb="0" eb="2">
      <t>シセツ</t>
    </rPh>
    <rPh sb="2" eb="4">
      <t>バンゴウ</t>
    </rPh>
    <phoneticPr fontId="2"/>
  </si>
  <si>
    <t>機能向上</t>
    <rPh sb="0" eb="4">
      <t>キノウコウジョウ</t>
    </rPh>
    <phoneticPr fontId="2"/>
  </si>
  <si>
    <t>耐用年数</t>
    <rPh sb="0" eb="2">
      <t>タイヨウ</t>
    </rPh>
    <rPh sb="2" eb="4">
      <t>ネンスウ</t>
    </rPh>
    <phoneticPr fontId="2"/>
  </si>
  <si>
    <t>耐用年数を超過した同規格の機器・資材の更新</t>
    <rPh sb="0" eb="4">
      <t>タイヨウネンスウ</t>
    </rPh>
    <rPh sb="5" eb="7">
      <t>チョウカ</t>
    </rPh>
    <rPh sb="9" eb="12">
      <t>ドウキカク</t>
    </rPh>
    <rPh sb="13" eb="15">
      <t>キキ</t>
    </rPh>
    <rPh sb="16" eb="18">
      <t>シザイ</t>
    </rPh>
    <rPh sb="19" eb="21">
      <t>コウシン</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</si>
  <si>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</si>
  <si>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</si>
  <si>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</si>
  <si>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</si>
  <si>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加入を検討中（R5年以降）</t>
    <phoneticPr fontId="2"/>
  </si>
  <si>
    <t>加入の予定なし　</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</si>
  <si>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</si>
  <si>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</si>
  <si>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</si>
  <si>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本事業で導入した省エネ機器等に対して、他の補助金等を受けていないこと（市町村等における本事業への上乗せ補助は除く）。</t>
    <rPh sb="0" eb="3">
      <t>ホンジギョウ</t>
    </rPh>
    <rPh sb="4" eb="6">
      <t>ドウニュウ</t>
    </rPh>
    <rPh sb="8" eb="9">
      <t>ショウ</t>
    </rPh>
    <rPh sb="11" eb="13">
      <t>キキ</t>
    </rPh>
    <rPh sb="13" eb="14">
      <t>ナド</t>
    </rPh>
    <rPh sb="24" eb="25">
      <t>ナド</t>
    </rPh>
    <rPh sb="35" eb="38">
      <t>シチョウソン</t>
    </rPh>
    <rPh sb="38" eb="39">
      <t>ナド</t>
    </rPh>
    <rPh sb="43" eb="46">
      <t>ホンジギョウ</t>
    </rPh>
    <rPh sb="48" eb="50">
      <t>ウワノ</t>
    </rPh>
    <rPh sb="51" eb="53">
      <t>ホジョ</t>
    </rPh>
    <rPh sb="54" eb="55">
      <t>ノゾ</t>
    </rPh>
    <phoneticPr fontId="2"/>
  </si>
  <si>
    <t>施設被覆（多重、内張）</t>
    <rPh sb="0" eb="4">
      <t>シセツヒフク</t>
    </rPh>
    <rPh sb="5" eb="7">
      <t>タジュウ</t>
    </rPh>
    <rPh sb="8" eb="10">
      <t>ウチバリ</t>
    </rPh>
    <phoneticPr fontId="2"/>
  </si>
  <si>
    <t>燃油削減に係る施設の管理方法</t>
    <rPh sb="0" eb="4">
      <t>ネンユサクゲン</t>
    </rPh>
    <rPh sb="7" eb="9">
      <t>シセツ</t>
    </rPh>
    <rPh sb="10" eb="12">
      <t>カンリ</t>
    </rPh>
    <rPh sb="12" eb="14">
      <t>ホウホウ</t>
    </rPh>
    <phoneticPr fontId="2"/>
  </si>
  <si>
    <t>保温性の高い被覆資材の導入（内張なし→内張１層）</t>
    <rPh sb="14" eb="16">
      <t>ウチバリ</t>
    </rPh>
    <rPh sb="19" eb="21">
      <t>ウチバリ</t>
    </rPh>
    <phoneticPr fontId="2"/>
  </si>
  <si>
    <t>保温性の高い被覆資材の導入（内張なし→内張２層）</t>
    <rPh sb="14" eb="16">
      <t>ウチバリ</t>
    </rPh>
    <rPh sb="19" eb="21">
      <t>ウチバリ</t>
    </rPh>
    <phoneticPr fontId="2"/>
  </si>
  <si>
    <t>保温性の高い被覆資材の導入（内張なし→内張３層以上）</t>
    <rPh sb="14" eb="16">
      <t>ウチバリ</t>
    </rPh>
    <rPh sb="19" eb="21">
      <t>ウチバリ</t>
    </rPh>
    <phoneticPr fontId="2"/>
  </si>
  <si>
    <t>使用年数/耐用年数</t>
    <rPh sb="0" eb="4">
      <t>シヨウネンスウ</t>
    </rPh>
    <rPh sb="5" eb="9">
      <t>タイヨウネンスウ</t>
    </rPh>
    <phoneticPr fontId="2"/>
  </si>
  <si>
    <t>約５％</t>
    <rPh sb="0" eb="1">
      <t>ヤク</t>
    </rPh>
    <phoneticPr fontId="2"/>
  </si>
  <si>
    <t>約１０％</t>
    <rPh sb="0" eb="1">
      <t>ヤク</t>
    </rPh>
    <phoneticPr fontId="2"/>
  </si>
  <si>
    <t>現在の機器・資材等</t>
    <rPh sb="0" eb="2">
      <t>ゲンザイ</t>
    </rPh>
    <rPh sb="3" eb="5">
      <t>キキ</t>
    </rPh>
    <rPh sb="6" eb="8">
      <t>シザイ</t>
    </rPh>
    <rPh sb="8" eb="9">
      <t>ナド</t>
    </rPh>
    <phoneticPr fontId="2"/>
  </si>
  <si>
    <t>必須（種苗費がある場合）</t>
    <rPh sb="0" eb="2">
      <t>ヒッス</t>
    </rPh>
    <rPh sb="3" eb="5">
      <t>シュビョウ</t>
    </rPh>
    <rPh sb="5" eb="6">
      <t>ヒ</t>
    </rPh>
    <rPh sb="9" eb="11">
      <t>バアイ</t>
    </rPh>
    <phoneticPr fontId="2"/>
  </si>
  <si>
    <t>　・　表中に該当する技術の記載がない場合には、別紙資料（様式任意）を添付してください。</t>
    <rPh sb="3" eb="5">
      <t>ヒョウチュウ</t>
    </rPh>
    <rPh sb="34" eb="36">
      <t>テンプ</t>
    </rPh>
    <phoneticPr fontId="2"/>
  </si>
  <si>
    <t>　　※　燃油削減効果については、農林水産省「施設園芸省エネルギー生産管理マニュアル (改定2版)」に準じて上記の削減効果を目安とします。</t>
    <rPh sb="16" eb="21">
      <t>ノウリンスイサンショウ</t>
    </rPh>
    <rPh sb="61" eb="63">
      <t>メヤス</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</si>
  <si>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</si>
  <si>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</si>
  <si>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</si>
  <si>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</si>
  <si>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目標（Ｒ６）</t>
    <phoneticPr fontId="2"/>
  </si>
  <si>
    <t>現状（Ｒ３）</t>
    <phoneticPr fontId="2"/>
  </si>
  <si>
    <t>削減率％</t>
    <phoneticPr fontId="2"/>
  </si>
  <si>
    <t>番号</t>
    <rPh sb="0" eb="2">
      <t>バンゴウ</t>
    </rPh>
    <phoneticPr fontId="2"/>
  </si>
  <si>
    <t>棟数</t>
    <rPh sb="0" eb="2">
      <t>トウスウ</t>
    </rPh>
    <phoneticPr fontId="2"/>
  </si>
  <si>
    <t>主な品目</t>
    <rPh sb="0" eb="1">
      <t>シュ</t>
    </rPh>
    <rPh sb="2" eb="4">
      <t>ヒンモク</t>
    </rPh>
    <phoneticPr fontId="2"/>
  </si>
  <si>
    <t>R3現状値L</t>
    <rPh sb="2" eb="5">
      <t>ゲンジョウチ</t>
    </rPh>
    <phoneticPr fontId="2"/>
  </si>
  <si>
    <t>R6目標値L</t>
    <rPh sb="2" eb="5">
      <t>モクヒョウチ</t>
    </rPh>
    <phoneticPr fontId="2"/>
  </si>
  <si>
    <t>ガラス</t>
    <phoneticPr fontId="2"/>
  </si>
  <si>
    <t>外張</t>
    <rPh sb="0" eb="2">
      <t>ソトバ</t>
    </rPh>
    <phoneticPr fontId="2"/>
  </si>
  <si>
    <t>外張（選択）</t>
    <rPh sb="0" eb="2">
      <t>ソトバ</t>
    </rPh>
    <rPh sb="3" eb="5">
      <t>センタク</t>
    </rPh>
    <phoneticPr fontId="2"/>
  </si>
  <si>
    <t>対象区分
（選択）</t>
    <rPh sb="0" eb="2">
      <t>タイショウ</t>
    </rPh>
    <rPh sb="2" eb="4">
      <t>クブン</t>
    </rPh>
    <rPh sb="6" eb="8">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</si>
  <si>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</si>
  <si>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</si>
  <si>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</si>
  <si>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</si>
  <si>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</si>
  <si>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</si>
  <si>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</si>
  <si>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</si>
  <si>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</si>
  <si>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</si>
  <si>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</si>
  <si>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</si>
  <si>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</si>
  <si>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</si>
  <si>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</si>
  <si>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</si>
  <si>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</si>
  <si>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</si>
  <si>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加温機器１</t>
    <rPh sb="0" eb="2">
      <t>カオン</t>
    </rPh>
    <rPh sb="2" eb="4">
      <t>キキ</t>
    </rPh>
    <phoneticPr fontId="2"/>
  </si>
  <si>
    <t>加温機器2</t>
    <rPh sb="0" eb="2">
      <t>カオン</t>
    </rPh>
    <rPh sb="2" eb="4">
      <t>キキ</t>
    </rPh>
    <phoneticPr fontId="2"/>
  </si>
  <si>
    <t>☑</t>
    <phoneticPr fontId="2"/>
  </si>
  <si>
    <t>加入申込済・加入見込（R4年度中）</t>
    <rPh sb="6" eb="10">
      <t>カニュウミコ</t>
    </rPh>
    <phoneticPr fontId="2"/>
  </si>
  <si>
    <t>追加</t>
    <rPh sb="0" eb="2">
      <t>ツイカ</t>
    </rPh>
    <phoneticPr fontId="2"/>
  </si>
  <si>
    <t>【参考】施設園芸等燃油高騰対策の加入要件・施設園芸農家が３戸以上、または５名以上の農業従事者がいる団体が、３年間で燃油使用量を15％以上削減する計画（省エネルギー等推進計画）等を作成し、省エネや生産性向上に取組むこと。</t>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</si>
  <si>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</si>
  <si>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</si>
  <si>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</si>
  <si>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</si>
  <si>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</si>
  <si>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</si>
  <si>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</si>
  <si>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燃油削減効果（目安）</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</si>
  <si>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</si>
  <si>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</si>
  <si>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</si>
  <si>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</si>
  <si>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リース・購入
（機器のみ）</t>
    <rPh sb="4" eb="6">
      <t>コウニュウ</t>
    </rPh>
    <rPh sb="8" eb="10">
      <t>キキ</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</si>
  <si>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</si>
  <si>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</si>
  <si>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品名・形式等</t>
    <rPh sb="0" eb="2">
      <t>ヒンメイ</t>
    </rPh>
    <rPh sb="3" eb="5">
      <t>ケイシキ</t>
    </rPh>
    <rPh sb="5" eb="6">
      <t>ナド</t>
    </rPh>
    <phoneticPr fontId="2"/>
  </si>
  <si>
    <t>10,000,000円・1/2以内</t>
    <rPh sb="10" eb="11">
      <t>エン</t>
    </rPh>
    <rPh sb="15" eb="17">
      <t>イナイ</t>
    </rPh>
    <phoneticPr fontId="2"/>
  </si>
  <si>
    <t>1,000,000円・1/2以内</t>
    <rPh sb="9" eb="10">
      <t>エン</t>
    </rPh>
    <rPh sb="14" eb="16">
      <t>イナイ</t>
    </rPh>
    <phoneticPr fontId="2"/>
  </si>
  <si>
    <t>100,000円・1/2以内</t>
    <rPh sb="7" eb="8">
      <t>エン</t>
    </rPh>
    <rPh sb="12" eb="14">
      <t>イナイ</t>
    </rPh>
    <phoneticPr fontId="2"/>
  </si>
  <si>
    <t>補助率</t>
    <rPh sb="0" eb="3">
      <t>ホジョリツ</t>
    </rPh>
    <phoneticPr fontId="2"/>
  </si>
  <si>
    <t>（参考：県費の上限額・補助率）</t>
    <rPh sb="1" eb="3">
      <t>サンコウ</t>
    </rPh>
    <rPh sb="4" eb="6">
      <t>ケンピ</t>
    </rPh>
    <rPh sb="7" eb="9">
      <t>ジョウゲン</t>
    </rPh>
    <rPh sb="9" eb="10">
      <t>ガク</t>
    </rPh>
    <rPh sb="11" eb="14">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</si>
  <si>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</si>
  <si>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</si>
  <si>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</si>
  <si>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</si>
  <si>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</si>
  <si>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</si>
  <si>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</si>
  <si>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</si>
  <si>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</si>
  <si>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機器等の種類</t>
    <rPh sb="4" eb="6">
      <t>シュルイ</t>
    </rPh>
    <phoneticPr fontId="2"/>
  </si>
  <si>
    <t>確認事項全☑</t>
    <rPh sb="0" eb="2">
      <t>カクニン</t>
    </rPh>
    <rPh sb="2" eb="4">
      <t>ジコウ</t>
    </rPh>
    <rPh sb="4" eb="6">
      <t>ゼンチェック</t>
    </rPh>
    <phoneticPr fontId="2"/>
  </si>
  <si>
    <t>燃油使用量（L）</t>
    <phoneticPr fontId="2"/>
  </si>
  <si>
    <t>削減量L</t>
    <rPh sb="0" eb="2">
      <t>サクゲン</t>
    </rPh>
    <rPh sb="2" eb="3">
      <t>リョウ</t>
    </rPh>
    <phoneticPr fontId="2"/>
  </si>
  <si>
    <t>　・　農林水産省「施設園芸省エネルギー生産管理マニュアル (改定2版)」などを参考にチェックしてください。（燃油削減効果が見込めない場合には事業対象外となります）</t>
    <rPh sb="61" eb="63">
      <t>ミコ</t>
    </rPh>
    <phoneticPr fontId="2"/>
  </si>
  <si>
    <t>加入意向☑</t>
    <rPh sb="0" eb="4">
      <t>カニュウイコウ</t>
    </rPh>
    <phoneticPr fontId="2"/>
  </si>
  <si>
    <t>【目標】
5%以上削減</t>
    <rPh sb="1" eb="3">
      <t>モクヒョウ</t>
    </rPh>
    <phoneticPr fontId="2"/>
  </si>
  <si>
    <t>【導入する種苗について】種苗費がある場合のみ必ず記載</t>
    <rPh sb="1" eb="3">
      <t>ドウニュウ</t>
    </rPh>
    <rPh sb="5" eb="7">
      <t>シュビョウ</t>
    </rPh>
    <rPh sb="12" eb="15">
      <t>シュビョウヒ</t>
    </rPh>
    <rPh sb="18" eb="20">
      <t>バアイ</t>
    </rPh>
    <rPh sb="22" eb="23">
      <t>カナラ</t>
    </rPh>
    <rPh sb="24" eb="26">
      <t>キサイ</t>
    </rPh>
    <phoneticPr fontId="2"/>
  </si>
  <si>
    <t>備考（「その他」事項がある場合は記載）</t>
    <rPh sb="0" eb="2">
      <t>ビコウ</t>
    </rPh>
    <rPh sb="6" eb="7">
      <t>タ</t>
    </rPh>
    <rPh sb="8" eb="10">
      <t>ジコウ</t>
    </rPh>
    <rPh sb="13" eb="15">
      <t>バアイ</t>
    </rPh>
    <rPh sb="16" eb="18">
      <t>キサイ</t>
    </rPh>
    <phoneticPr fontId="2"/>
  </si>
  <si>
    <t>必須</t>
    <rPh sb="0" eb="2">
      <t>ヒッス</t>
    </rPh>
    <phoneticPr fontId="2"/>
  </si>
  <si>
    <t>種苗の管理温度に関するデータ</t>
    <rPh sb="0" eb="2">
      <t>シュビョウ</t>
    </rPh>
    <rPh sb="3" eb="7">
      <t>カンリオンド</t>
    </rPh>
    <rPh sb="8" eb="9">
      <t>カン</t>
    </rPh>
    <phoneticPr fontId="2"/>
  </si>
  <si>
    <t>事業参加者総括表2</t>
    <rPh sb="0" eb="8">
      <t>ジギョウサンカシャソウカツヒョウ</t>
    </rPh>
    <phoneticPr fontId="2"/>
  </si>
  <si>
    <t>事業費計</t>
    <rPh sb="0" eb="3">
      <t>ジギョウヒ</t>
    </rPh>
    <rPh sb="3" eb="4">
      <t>ケイ</t>
    </rPh>
    <phoneticPr fontId="2"/>
  </si>
  <si>
    <t>機器小計</t>
    <rPh sb="0" eb="2">
      <t>キキ</t>
    </rPh>
    <rPh sb="2" eb="4">
      <t>ショウケイ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</si>
  <si>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</si>
  <si>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</si>
  <si>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</si>
  <si>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燃油削減目標</t>
    <rPh sb="0" eb="2">
      <t>ネンユ</t>
    </rPh>
    <rPh sb="2" eb="4">
      <t>サクゲン</t>
    </rPh>
    <rPh sb="4" eb="6">
      <t>モクヒョウ</t>
    </rPh>
    <phoneticPr fontId="2"/>
  </si>
  <si>
    <t>事業参加者概要</t>
  </si>
  <si>
    <t>事業参加者総括表１</t>
    <phoneticPr fontId="2"/>
  </si>
  <si>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</si>
  <si>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</si>
  <si>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</si>
  <si>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（該当ある場合）出来高設計書</t>
    <rPh sb="1" eb="3">
      <t>ガイトウ</t>
    </rPh>
    <rPh sb="5" eb="7">
      <t>バアイ</t>
    </rPh>
    <rPh sb="8" eb="11">
      <t>デキダカ</t>
    </rPh>
    <rPh sb="11" eb="14">
      <t>セッケイショ</t>
    </rPh>
    <phoneticPr fontId="2"/>
  </si>
  <si>
    <t>1 事業参加者</t>
    <rPh sb="2" eb="7">
      <t>ジギョウサンカシャ</t>
    </rPh>
    <phoneticPr fontId="2"/>
  </si>
  <si>
    <t>4 導入する省エネ機器等</t>
    <rPh sb="2" eb="4">
      <t>ドウニュウ</t>
    </rPh>
    <rPh sb="6" eb="7">
      <t>ショウ</t>
    </rPh>
    <rPh sb="9" eb="12">
      <t>キキナド</t>
    </rPh>
    <phoneticPr fontId="2"/>
  </si>
  <si>
    <t>導入する機器・資材のカタログ等</t>
    <rPh sb="0" eb="2">
      <t>ドウニュウ</t>
    </rPh>
    <rPh sb="4" eb="6">
      <t>キキ</t>
    </rPh>
    <rPh sb="7" eb="9">
      <t>シザイ</t>
    </rPh>
    <rPh sb="14" eb="15">
      <t>ナド</t>
    </rPh>
    <phoneticPr fontId="2"/>
  </si>
  <si>
    <t>5　4の導入により得られる燃油削減効果（該当するものに☑）</t>
    <phoneticPr fontId="2"/>
  </si>
  <si>
    <t>6　国の施設園芸等燃油高騰対策（施設園芸セーフティネット構築事業）への加入意向（該当するいずれか一つに☑）</t>
    <rPh sb="48" eb="49">
      <t>ヒト</t>
    </rPh>
    <phoneticPr fontId="2"/>
  </si>
  <si>
    <t>7　確認事項</t>
    <phoneticPr fontId="2"/>
  </si>
  <si>
    <t>固定２重被覆</t>
    <rPh sb="0" eb="2">
      <t>コテイ</t>
    </rPh>
    <rPh sb="3" eb="6">
      <t>ジュウヒフク</t>
    </rPh>
    <phoneticPr fontId="2"/>
  </si>
  <si>
    <t>空気膜２重被覆</t>
    <rPh sb="0" eb="3">
      <t>クウキマク</t>
    </rPh>
    <rPh sb="4" eb="7">
      <t>ジュウヒフク</t>
    </rPh>
    <phoneticPr fontId="2"/>
  </si>
  <si>
    <t>外張多重被覆</t>
    <rPh sb="0" eb="2">
      <t>ソトバ</t>
    </rPh>
    <rPh sb="2" eb="4">
      <t>タジュウ</t>
    </rPh>
    <rPh sb="4" eb="6">
      <t>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</si>
  <si>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</si>
  <si>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</si>
  <si>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</si>
  <si>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</si>
  <si>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【導入する種苗の温度管理に関する記述（自由記載）】</t>
    <rPh sb="1" eb="3">
      <t>ドウニュウ</t>
    </rPh>
    <rPh sb="5" eb="7">
      <t>シュビョウ</t>
    </rPh>
    <rPh sb="8" eb="12">
      <t>オンドカンリ</t>
    </rPh>
    <rPh sb="13" eb="14">
      <t>カン</t>
    </rPh>
    <rPh sb="16" eb="18">
      <t>キジュツ</t>
    </rPh>
    <rPh sb="19" eb="23">
      <t>ジユウキサイ</t>
    </rPh>
    <phoneticPr fontId="2"/>
  </si>
  <si>
    <t>導入する種苗（品目・品種）をこれまで栽培した実績がない</t>
    <phoneticPr fontId="2"/>
  </si>
  <si>
    <t>種苗栽培実績要件</t>
    <rPh sb="0" eb="2">
      <t>シュビョウ</t>
    </rPh>
    <rPh sb="2" eb="8">
      <t>サイバイジッセキヨウケン</t>
    </rPh>
    <phoneticPr fontId="2"/>
  </si>
  <si>
    <t>8　添付資料（該当するものすべてに☑）（その他資料がある場合には、随意記述してください）</t>
    <rPh sb="33" eb="35">
      <t>ズイイ</t>
    </rPh>
    <rPh sb="35" eb="37">
      <t>キジュツ</t>
    </rPh>
    <phoneticPr fontId="2"/>
  </si>
  <si>
    <t>※これまでに栽培実績のある品目・品種は補助対象外です。</t>
    <rPh sb="6" eb="10">
      <t>サイバイジッセキ</t>
    </rPh>
    <rPh sb="13" eb="15">
      <t>ヒンモク</t>
    </rPh>
    <rPh sb="16" eb="18">
      <t>ヒンシュ</t>
    </rPh>
    <rPh sb="19" eb="24">
      <t>ホジョタイショウガイ</t>
    </rPh>
    <phoneticPr fontId="2"/>
  </si>
  <si>
    <t>計画書（要望）</t>
    <rPh sb="0" eb="2">
      <t>ケイカク</t>
    </rPh>
    <rPh sb="2" eb="3">
      <t>ショ</t>
    </rPh>
    <rPh sb="4" eb="6">
      <t>ヨウボウ</t>
    </rPh>
    <phoneticPr fontId="2"/>
  </si>
  <si>
    <t>重油</t>
    <phoneticPr fontId="2"/>
  </si>
  <si>
    <t>共済加入資料（細目書）、設計書、eMAFF農地ナビ情報等</t>
    <rPh sb="2" eb="4">
      <t>カニュウ</t>
    </rPh>
    <rPh sb="4" eb="6">
      <t>シリョウ</t>
    </rPh>
    <rPh sb="7" eb="9">
      <t>サイモク</t>
    </rPh>
    <rPh sb="9" eb="10">
      <t>ショ</t>
    </rPh>
    <rPh sb="12" eb="15">
      <t>セッケイショ</t>
    </rPh>
    <rPh sb="25" eb="27">
      <t>ジョウホウ</t>
    </rPh>
    <rPh sb="27" eb="28">
      <t>ナド</t>
    </rPh>
    <phoneticPr fontId="2"/>
  </si>
  <si>
    <t>種苗費計上がある場合のみ添付</t>
    <rPh sb="0" eb="3">
      <t>シュビョウヒ</t>
    </rPh>
    <rPh sb="3" eb="5">
      <t>ケイジョウ</t>
    </rPh>
    <rPh sb="8" eb="10">
      <t>バアイ</t>
    </rPh>
    <rPh sb="12" eb="14">
      <t>テンプ</t>
    </rPh>
    <phoneticPr fontId="2"/>
  </si>
  <si>
    <t>特にヒートポンプの場合は添付</t>
    <rPh sb="0" eb="1">
      <t>トク</t>
    </rPh>
    <rPh sb="9" eb="11">
      <t>バアイ</t>
    </rPh>
    <rPh sb="12" eb="14">
      <t>テンプ</t>
    </rPh>
    <phoneticPr fontId="2"/>
  </si>
  <si>
    <t>必須（見積合わせ3者以上）</t>
    <rPh sb="3" eb="5">
      <t>ミツモリ</t>
    </rPh>
    <rPh sb="5" eb="6">
      <t>ア</t>
    </rPh>
    <rPh sb="9" eb="10">
      <t>シャ</t>
    </rPh>
    <rPh sb="10" eb="12">
      <t>イジョウ</t>
    </rPh>
    <phoneticPr fontId="2"/>
  </si>
  <si>
    <t>（種苗費がある場合は、必ず記載のこと）</t>
    <rPh sb="1" eb="4">
      <t>シュビョウヒ</t>
    </rPh>
    <rPh sb="7" eb="9">
      <t>バアイ</t>
    </rPh>
    <rPh sb="11" eb="12">
      <t>カナラ</t>
    </rPh>
    <rPh sb="13" eb="15">
      <t>キサイ</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</si>
  <si>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</si>
  <si>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見積合わせの徴取は、必ず本人が行うこと</t>
    <rPh sb="0" eb="3">
      <t>ミツモリア</t>
    </rPh>
    <rPh sb="6" eb="8">
      <t>チョウシュ</t>
    </rPh>
    <rPh sb="10" eb="11">
      <t>カナラ</t>
    </rPh>
    <rPh sb="12" eb="14">
      <t>ホンニン</t>
    </rPh>
    <rPh sb="15" eb="16">
      <t>オコナ</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</si>
  <si>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</si>
  <si>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</si>
  <si>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</si>
  <si>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※導入する品目・品種の特性によってなぜ温度管理が下げることが可能な理由を記述してください。</t>
    <rPh sb="11" eb="13">
      <t>トクセイ</t>
    </rPh>
    <rPh sb="21" eb="23">
      <t>カンリ</t>
    </rPh>
    <rPh sb="33" eb="35">
      <t>リユウ</t>
    </rPh>
    <rPh sb="36" eb="38">
      <t>キジュツ</t>
    </rPh>
    <phoneticPr fontId="2"/>
  </si>
  <si>
    <t>省エネ型施設園芸産地育成緊急対策事業実施計画書（実績報告書・状況報告書）</t>
    <rPh sb="0" eb="1">
      <t>ショウ</t>
    </rPh>
    <rPh sb="18" eb="20">
      <t>ジッシ</t>
    </rPh>
    <rPh sb="20" eb="22">
      <t>ケイカク</t>
    </rPh>
    <rPh sb="22" eb="23">
      <t>ショ</t>
    </rPh>
    <rPh sb="24" eb="26">
      <t>ジッセキ</t>
    </rPh>
    <rPh sb="26" eb="29">
      <t>ホウコクショ</t>
    </rPh>
    <rPh sb="30" eb="35">
      <t>ジョウキョウホウコクショ</t>
    </rPh>
    <phoneticPr fontId="2"/>
  </si>
  <si>
    <r>
      <rPr>
        <sz val="9"/>
        <color theme="1"/>
        <rFont val="ＭＳ Ｐゴシック"/>
        <family val="3"/>
        <charset val="128"/>
      </rPr>
      <t>【状況報告】</t>
    </r>
    <r>
      <rPr>
        <sz val="11"/>
        <color theme="1"/>
        <rFont val="ＭＳ Ｐゴシック"/>
        <family val="2"/>
        <charset val="128"/>
      </rPr>
      <t xml:space="preserve">
実績（R○）</t>
    </r>
    <rPh sb="7" eb="9">
      <t>ジッセキ</t>
    </rPh>
    <phoneticPr fontId="2"/>
  </si>
  <si>
    <t>状況報告</t>
    <rPh sb="0" eb="4">
      <t>ジョウキョウホウコク</t>
    </rPh>
    <phoneticPr fontId="2"/>
  </si>
  <si>
    <t>実績値（R○）</t>
    <rPh sb="0" eb="2">
      <t>ジッセキ</t>
    </rPh>
    <rPh sb="2" eb="3">
      <t>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</si>
  <si>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</si>
  <si>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</si>
  <si>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</si>
  <si>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ｳｫｰﾀｰｶｰﾃﾝ</t>
  </si>
  <si>
    <t>地中熱ﾋｰﾄﾎﾟﾝﾌﾟ</t>
    <rPh sb="0" eb="3">
      <t>チチュウネツ</t>
    </rPh>
    <phoneticPr fontId="2"/>
  </si>
  <si>
    <t>温度ｾﾝｻｰ</t>
    <rPh sb="0" eb="2">
      <t>オンド</t>
    </rPh>
    <phoneticPr fontId="2"/>
  </si>
  <si>
    <t>木質ﾊﾞｲｵﾏｽ暖房</t>
    <phoneticPr fontId="2"/>
  </si>
  <si>
    <t>機器小計</t>
    <rPh sb="0" eb="4">
      <t>キキショウケイ</t>
    </rPh>
    <phoneticPr fontId="2"/>
  </si>
  <si>
    <t>被覆小計</t>
    <rPh sb="0" eb="4">
      <t>ヒフクショウケイ</t>
    </rPh>
    <phoneticPr fontId="2"/>
  </si>
  <si>
    <t>種子小計</t>
    <rPh sb="0" eb="4">
      <t>シュシショウケイ</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</si>
  <si>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</si>
  <si>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</si>
  <si>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</si>
  <si>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削減率</t>
    <rPh sb="0" eb="3">
      <t>サクゲンリツ</t>
    </rPh>
    <phoneticPr fontId="2"/>
  </si>
  <si>
    <t>事業費(税抜額)(円)</t>
    <rPh sb="0" eb="3">
      <t>ジギョウヒ</t>
    </rPh>
    <rPh sb="4" eb="6">
      <t>ゼイヌ</t>
    </rPh>
    <rPh sb="6" eb="7">
      <t>ガク</t>
    </rPh>
    <rPh sb="9" eb="10">
      <t>エン</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</si>
  <si>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</si>
  <si>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</si>
  <si>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</si>
  <si>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</si>
  <si>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</si>
  <si>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最主要品目</t>
    <rPh sb="0" eb="1">
      <t>サイ</t>
    </rPh>
    <phoneticPr fontId="2"/>
  </si>
  <si>
    <r>
      <t>3 加温施設の概況（現状）・・・冬季加温を行うすべての施設の現状を記載してください（</t>
    </r>
    <r>
      <rPr>
        <b/>
        <sz val="11"/>
        <color theme="1"/>
        <rFont val="ＭＳ Ｐゴシック"/>
        <family val="3"/>
        <charset val="128"/>
      </rPr>
      <t>燃油を使用しない施設は記入しない）</t>
    </r>
    <r>
      <rPr>
        <sz val="11"/>
        <color theme="1"/>
        <rFont val="ＭＳ Ｐゴシック"/>
        <family val="2"/>
        <charset val="128"/>
      </rPr>
      <t>。</t>
    </r>
    <rPh sb="10" eb="12">
      <t>ゲンジョウ</t>
    </rPh>
    <rPh sb="45" eb="47">
      <t>シヨウ</t>
    </rPh>
    <rPh sb="53" eb="55">
      <t>キニュウ</t>
    </rPh>
    <phoneticPr fontId="2"/>
  </si>
  <si>
    <t>削減目標（5%以上）</t>
    <rPh sb="0" eb="2">
      <t>サクゲン</t>
    </rPh>
    <rPh sb="2" eb="4">
      <t>モクヒョウ</t>
    </rPh>
    <rPh sb="7" eb="9">
      <t>イジョウ</t>
    </rPh>
    <phoneticPr fontId="2"/>
  </si>
  <si>
    <t>総合チェック</t>
    <rPh sb="0" eb="2">
      <t>ソウゴウ</t>
    </rPh>
    <phoneticPr fontId="2"/>
  </si>
  <si>
    <t>最低限、加温機器1がある</t>
    <rPh sb="0" eb="3">
      <t>サイテイゲン</t>
    </rPh>
    <rPh sb="4" eb="8">
      <t>カオンキキ</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</si>
  <si>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</si>
  <si>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</si>
  <si>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2 燃油削減目標（各年度の使用量は、当該年の10月～翌6月）</t>
    <rPh sb="2" eb="6">
      <t>ネンユサクゲン</t>
    </rPh>
    <rPh sb="6" eb="8">
      <t>モクヒョウ</t>
    </rPh>
    <rPh sb="11" eb="12">
      <t>ド</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</si>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</sst>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3">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11"/>
      <name val="ＭＳ Ｐゴシック"/>
      <family val="2"/>
      <charset val="128"/>
    </font>
  </fonts>
  <fills count="10">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s>
  <borders count="5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top style="medium">
        <color auto="1"/>
      </top>
      <bottom style="thin">
        <color auto="1"/>
      </bottom>
      <diagonal/>
    </border>
    <border>
      <left/>
      <right/>
      <top style="medium">
        <color auto="1"/>
      </top>
      <bottom style="thin">
        <color auto="1"/>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style="thin">
        <color auto="1"/>
      </right>
      <top/>
      <bottom style="thin">
        <color auto="1"/>
      </bottom>
      <diagonal/>
    </border>
    <border>
      <left style="thin">
        <color auto="1"/>
      </left>
      <right/>
      <top/>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double">
        <color auto="1"/>
      </right>
      <top style="double">
        <color auto="1"/>
      </top>
      <bottom style="double">
        <color auto="1"/>
      </bottom>
      <diagonal/>
    </border>
    <border>
      <left style="double">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diagonalDown="1">
      <left style="thin">
        <color auto="1"/>
      </left>
      <right style="thin">
        <color auto="1"/>
      </right>
      <top style="double">
        <color auto="1"/>
      </top>
      <bottom style="double">
        <color auto="1"/>
      </bottom>
      <diagonal style="thin">
        <color auto="1"/>
      </diagonal>
    </border>
    <border diagonalDown="1">
      <left style="thin">
        <color auto="1"/>
      </left>
      <right/>
      <top style="double">
        <color auto="1"/>
      </top>
      <bottom style="double">
        <color auto="1"/>
      </bottom>
      <diagonal style="thin">
        <color auto="1"/>
      </diagonal>
    </border>
    <border>
      <left style="double">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diagonalDown="1">
      <left style="thin">
        <color auto="1"/>
      </left>
      <right style="double">
        <color auto="1"/>
      </right>
      <top style="double">
        <color auto="1"/>
      </top>
      <bottom style="double">
        <color auto="1"/>
      </bottom>
      <diagonal style="thin">
        <color auto="1"/>
      </diagonal>
    </border>
    <border>
      <left/>
      <right/>
      <top style="medium">
        <color auto="1"/>
      </top>
      <bottom/>
      <diagonal/>
    </border>
    <border>
      <left/>
      <right/>
      <top style="double">
        <color auto="1"/>
      </top>
      <bottom style="double">
        <color auto="1"/>
      </bottom>
      <diagonal/>
    </border>
    <border>
      <left style="thin">
        <color auto="1"/>
      </left>
      <right style="thin">
        <color auto="1"/>
      </right>
      <top style="medium">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double">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double">
        <color auto="1"/>
      </right>
      <top/>
      <bottom style="thin">
        <color auto="1"/>
      </bottom>
      <diagonal/>
    </border>
    <border diagonalDown="1">
      <left style="double">
        <color auto="1"/>
      </left>
      <right style="double">
        <color auto="1"/>
      </right>
      <top style="double">
        <color auto="1"/>
      </top>
      <bottom style="double">
        <color auto="1"/>
      </bottom>
      <diagonal style="thin">
        <color auto="1"/>
      </diagonal>
    </border>
    <border>
      <left style="double">
        <color auto="1"/>
      </left>
      <right style="double">
        <color auto="1"/>
      </right>
      <top style="medium">
        <color auto="1"/>
      </top>
      <bottom/>
      <diagonal/>
    </border>
    <border>
      <left style="double">
        <color auto="1"/>
      </left>
      <right style="double">
        <color auto="1"/>
      </right>
      <top/>
      <bottom style="double">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59">
    <xf numFmtId="0" fontId="0" fillId="0" borderId="0" xfId="0">
      <alignment vertical="center"/>
    </xf>
    <xf numFmtId="38" fontId="0" fillId="0" borderId="0" xfId="1" applyFont="1">
      <alignment vertical="center"/>
    </xf>
    <xf numFmtId="38" fontId="0" fillId="0" borderId="1" xfId="1" applyFont="1" applyBorder="1">
      <alignment vertical="center"/>
    </xf>
    <xf numFmtId="38" fontId="0" fillId="0" borderId="4" xfId="1" applyFont="1" applyBorder="1">
      <alignment vertical="center"/>
    </xf>
    <xf numFmtId="0" fontId="0" fillId="0" borderId="0" xfId="0" applyAlignment="1">
      <alignment vertical="center" shrinkToFit="1"/>
    </xf>
    <xf numFmtId="38" fontId="7" fillId="0" borderId="0" xfId="1" applyFont="1">
      <alignment vertical="center"/>
    </xf>
    <xf numFmtId="0" fontId="0" fillId="0" borderId="0" xfId="0" applyAlignment="1">
      <alignment horizontal="center" vertical="center" shrinkToFit="1"/>
    </xf>
    <xf numFmtId="38" fontId="0" fillId="0" borderId="26" xfId="1" applyFont="1" applyBorder="1">
      <alignment vertical="center"/>
    </xf>
    <xf numFmtId="38" fontId="3" fillId="0" borderId="0" xfId="1" applyFont="1" applyAlignment="1">
      <alignment vertical="center" shrinkToFit="1"/>
    </xf>
    <xf numFmtId="0" fontId="0" fillId="0" borderId="5" xfId="0" applyBorder="1" applyAlignment="1">
      <alignment horizontal="center" vertical="center" shrinkToFit="1"/>
    </xf>
    <xf numFmtId="38" fontId="3" fillId="0" borderId="38" xfId="1" applyFont="1" applyBorder="1" applyAlignment="1">
      <alignment vertical="center" shrinkToFit="1"/>
    </xf>
    <xf numFmtId="0" fontId="8" fillId="0" borderId="0" xfId="0" applyFont="1">
      <alignment vertical="center"/>
    </xf>
    <xf numFmtId="38" fontId="0" fillId="2" borderId="1" xfId="1" applyFont="1" applyFill="1" applyBorder="1" applyProtection="1">
      <alignment vertical="center"/>
      <protection locked="0"/>
    </xf>
    <xf numFmtId="0" fontId="0" fillId="2" borderId="1" xfId="0" applyFill="1" applyBorder="1" applyAlignment="1" applyProtection="1">
      <alignment horizontal="center"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vertical="center" shrinkToFit="1"/>
      <protection locked="0"/>
    </xf>
    <xf numFmtId="0" fontId="0" fillId="3" borderId="2" xfId="0" applyFill="1" applyBorder="1" applyAlignment="1" applyProtection="1">
      <alignment vertical="center" shrinkToFit="1"/>
      <protection locked="0"/>
    </xf>
    <xf numFmtId="38" fontId="0" fillId="2" borderId="2" xfId="1" applyFont="1" applyFill="1" applyBorder="1" applyAlignment="1" applyProtection="1">
      <alignment vertical="center" shrinkToFit="1"/>
      <protection locked="0"/>
    </xf>
    <xf numFmtId="0" fontId="0" fillId="3" borderId="1" xfId="0" applyFill="1" applyBorder="1" applyAlignment="1" applyProtection="1">
      <alignment horizontal="center" vertical="center"/>
      <protection locked="0"/>
    </xf>
    <xf numFmtId="0" fontId="0" fillId="5" borderId="9" xfId="0" applyFill="1" applyBorder="1" applyAlignment="1" applyProtection="1">
      <alignment horizontal="center" vertical="center" wrapText="1"/>
      <protection locked="0"/>
    </xf>
    <xf numFmtId="0" fontId="4" fillId="0" borderId="0" xfId="0" applyFont="1" applyProtection="1">
      <alignment vertical="center"/>
    </xf>
    <xf numFmtId="38" fontId="0" fillId="0" borderId="0" xfId="1" applyFont="1" applyProtection="1">
      <alignment vertical="center"/>
    </xf>
    <xf numFmtId="38" fontId="0" fillId="0" borderId="0" xfId="1" applyFont="1" applyFill="1" applyBorder="1" applyProtection="1">
      <alignment vertical="center"/>
    </xf>
    <xf numFmtId="38" fontId="0" fillId="0" borderId="1" xfId="1" applyFont="1" applyBorder="1" applyAlignment="1" applyProtection="1">
      <alignment vertical="center" shrinkToFit="1"/>
    </xf>
    <xf numFmtId="38" fontId="0" fillId="0" borderId="10" xfId="1" applyFont="1" applyFill="1" applyBorder="1" applyAlignment="1" applyProtection="1">
      <alignment horizontal="left" vertical="center"/>
    </xf>
    <xf numFmtId="38" fontId="0" fillId="0" borderId="1" xfId="1" applyFont="1" applyBorder="1" applyAlignment="1" applyProtection="1">
      <alignment horizontal="center" vertical="center"/>
    </xf>
    <xf numFmtId="38" fontId="0" fillId="0" borderId="1" xfId="1" applyFont="1" applyBorder="1" applyAlignment="1" applyProtection="1">
      <alignment horizontal="center" vertical="center" shrinkToFit="1"/>
    </xf>
    <xf numFmtId="38" fontId="0" fillId="0" borderId="1" xfId="1" applyFont="1" applyBorder="1" applyProtection="1">
      <alignment vertical="center"/>
    </xf>
    <xf numFmtId="176" fontId="0" fillId="0" borderId="1" xfId="1" applyNumberFormat="1" applyFont="1" applyBorder="1" applyProtection="1">
      <alignment vertical="center"/>
    </xf>
    <xf numFmtId="38" fontId="0" fillId="0" borderId="23" xfId="1" applyFont="1" applyBorder="1" applyProtection="1">
      <alignment vertical="center"/>
    </xf>
    <xf numFmtId="38" fontId="0" fillId="0" borderId="0" xfId="1" applyFont="1" applyAlignment="1" applyProtection="1">
      <alignment vertical="center"/>
    </xf>
    <xf numFmtId="0" fontId="0" fillId="0" borderId="0" xfId="0" applyProtection="1">
      <alignment vertical="center"/>
    </xf>
    <xf numFmtId="0" fontId="0" fillId="0" borderId="1" xfId="0" applyFill="1" applyBorder="1" applyAlignment="1" applyProtection="1">
      <alignment horizontal="center" vertical="center"/>
    </xf>
    <xf numFmtId="0" fontId="0" fillId="0" borderId="1" xfId="0" applyFill="1" applyBorder="1" applyAlignment="1" applyProtection="1">
      <alignment horizontal="center" vertical="center" shrinkToFit="1"/>
    </xf>
    <xf numFmtId="0" fontId="0" fillId="0" borderId="0" xfId="0" applyFill="1" applyBorder="1" applyAlignment="1" applyProtection="1">
      <alignment horizontal="center" vertical="center"/>
    </xf>
    <xf numFmtId="0" fontId="0" fillId="0" borderId="0" xfId="0" applyBorder="1" applyProtection="1">
      <alignment vertical="center"/>
    </xf>
    <xf numFmtId="0" fontId="0" fillId="0" borderId="8" xfId="0" applyFill="1" applyBorder="1" applyAlignment="1" applyProtection="1">
      <alignment horizontal="left" vertical="center"/>
    </xf>
    <xf numFmtId="0" fontId="0" fillId="0" borderId="8" xfId="0" applyBorder="1" applyProtection="1">
      <alignment vertical="center"/>
    </xf>
    <xf numFmtId="38" fontId="0" fillId="0" borderId="0" xfId="0" applyNumberFormat="1" applyProtection="1">
      <alignment vertical="center"/>
    </xf>
    <xf numFmtId="0" fontId="0" fillId="0" borderId="0" xfId="0" applyAlignment="1" applyProtection="1">
      <alignment horizontal="center" vertical="center" shrinkToFit="1"/>
    </xf>
    <xf numFmtId="0" fontId="0" fillId="0" borderId="1" xfId="0" applyBorder="1" applyProtection="1">
      <alignment vertical="center"/>
    </xf>
    <xf numFmtId="0" fontId="5" fillId="0" borderId="0" xfId="0" applyFont="1" applyAlignment="1" applyProtection="1">
      <alignment vertical="center" wrapText="1"/>
    </xf>
    <xf numFmtId="0" fontId="0" fillId="0" borderId="1" xfId="0" applyFill="1" applyBorder="1" applyProtection="1">
      <alignment vertical="center"/>
    </xf>
    <xf numFmtId="38" fontId="0" fillId="0" borderId="1" xfId="0" applyNumberFormat="1" applyBorder="1" applyProtection="1">
      <alignment vertical="center"/>
    </xf>
    <xf numFmtId="38" fontId="0" fillId="0" borderId="1" xfId="0" applyNumberFormat="1" applyFill="1" applyBorder="1" applyProtection="1">
      <alignment vertical="center"/>
    </xf>
    <xf numFmtId="0" fontId="0" fillId="0" borderId="9" xfId="0" applyFill="1" applyBorder="1" applyAlignment="1" applyProtection="1">
      <alignment horizontal="left" vertical="top" wrapText="1"/>
    </xf>
    <xf numFmtId="0" fontId="0" fillId="0" borderId="8" xfId="0" applyFill="1"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Alignment="1" applyProtection="1">
      <alignment vertical="center"/>
    </xf>
    <xf numFmtId="0" fontId="0" fillId="0" borderId="0" xfId="0" applyAlignment="1" applyProtection="1">
      <alignment horizontal="left" vertical="top" wrapText="1"/>
    </xf>
    <xf numFmtId="38" fontId="7" fillId="0" borderId="0" xfId="1" applyFont="1" applyAlignment="1">
      <alignment horizontal="center" vertical="center" shrinkToFit="1"/>
    </xf>
    <xf numFmtId="38" fontId="10" fillId="0" borderId="0" xfId="1" applyFont="1" applyAlignment="1">
      <alignment vertical="center" shrinkToFit="1"/>
    </xf>
    <xf numFmtId="38" fontId="0" fillId="2" borderId="1" xfId="1" applyFont="1" applyFill="1" applyBorder="1" applyAlignment="1" applyProtection="1">
      <alignment vertical="center" shrinkToFit="1"/>
      <protection locked="0"/>
    </xf>
    <xf numFmtId="38" fontId="0" fillId="0" borderId="1" xfId="1" applyFont="1" applyFill="1" applyBorder="1" applyAlignment="1" applyProtection="1">
      <alignment horizontal="center" vertical="center" shrinkToFit="1"/>
    </xf>
    <xf numFmtId="38" fontId="0" fillId="0" borderId="6" xfId="1" applyFont="1" applyFill="1" applyBorder="1" applyAlignment="1" applyProtection="1">
      <alignment vertical="center" shrinkToFit="1"/>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left" vertical="center" shrinkToFit="1"/>
      <protection locked="0"/>
    </xf>
    <xf numFmtId="38" fontId="0" fillId="3" borderId="1" xfId="1" applyFont="1" applyFill="1" applyBorder="1" applyAlignment="1" applyProtection="1">
      <alignment vertical="center" shrinkToFit="1"/>
      <protection locked="0"/>
    </xf>
    <xf numFmtId="38" fontId="0" fillId="3" borderId="1" xfId="1" applyFont="1" applyFill="1" applyBorder="1" applyAlignment="1" applyProtection="1">
      <alignment horizontal="center" vertical="center" shrinkToFit="1"/>
      <protection locked="0"/>
    </xf>
    <xf numFmtId="38" fontId="0" fillId="3" borderId="2" xfId="1" applyFont="1" applyFill="1" applyBorder="1" applyAlignment="1" applyProtection="1">
      <alignment horizontal="center" vertical="center" shrinkToFit="1"/>
      <protection locked="0"/>
    </xf>
    <xf numFmtId="38" fontId="0" fillId="0" borderId="2" xfId="1" applyFont="1" applyFill="1" applyBorder="1" applyAlignment="1" applyProtection="1">
      <alignment horizontal="center" vertical="center" shrinkToFit="1"/>
    </xf>
    <xf numFmtId="0" fontId="0" fillId="0" borderId="2" xfId="0" applyFill="1"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Alignment="1" applyProtection="1">
      <alignment horizontal="center" vertical="center" shrinkToFit="1"/>
    </xf>
    <xf numFmtId="38" fontId="3" fillId="0" borderId="32" xfId="1" applyFont="1" applyBorder="1" applyAlignment="1">
      <alignment vertical="center" shrinkToFit="1"/>
    </xf>
    <xf numFmtId="0" fontId="8" fillId="0" borderId="41" xfId="0" applyFont="1" applyBorder="1" applyAlignment="1">
      <alignment horizontal="center" vertical="center" shrinkToFit="1"/>
    </xf>
    <xf numFmtId="0" fontId="6" fillId="0" borderId="0" xfId="0" applyFont="1" applyProtection="1">
      <alignment vertical="center"/>
    </xf>
    <xf numFmtId="38" fontId="7" fillId="0" borderId="0" xfId="1" applyFont="1" applyProtection="1">
      <alignment vertical="center"/>
    </xf>
    <xf numFmtId="38" fontId="10" fillId="0" borderId="3" xfId="1" applyFont="1" applyFill="1" applyBorder="1" applyAlignment="1" applyProtection="1">
      <alignment horizontal="center" vertical="center"/>
    </xf>
    <xf numFmtId="0" fontId="7" fillId="0" borderId="0" xfId="0" applyFont="1" applyFill="1" applyAlignment="1" applyProtection="1">
      <alignment vertical="center" shrinkToFit="1"/>
    </xf>
    <xf numFmtId="0" fontId="7" fillId="0" borderId="0" xfId="0" applyFont="1" applyProtection="1">
      <alignment vertical="center"/>
    </xf>
    <xf numFmtId="0" fontId="0" fillId="0" borderId="0" xfId="0" applyFill="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Fill="1" applyAlignment="1" applyProtection="1">
      <alignment horizontal="center" vertical="center" shrinkToFit="1"/>
    </xf>
    <xf numFmtId="0" fontId="0" fillId="0" borderId="0" xfId="0" applyAlignment="1" applyProtection="1">
      <alignment vertical="center" shrinkToFit="1"/>
    </xf>
    <xf numFmtId="0" fontId="0" fillId="0" borderId="0" xfId="0" applyFill="1" applyAlignment="1" applyProtection="1">
      <alignment vertical="center" shrinkToFit="1"/>
    </xf>
    <xf numFmtId="0" fontId="7" fillId="4" borderId="0" xfId="0" applyFont="1" applyFill="1" applyAlignment="1" applyProtection="1">
      <alignment horizontal="center" vertical="center" shrinkToFit="1"/>
    </xf>
    <xf numFmtId="0" fontId="0" fillId="4" borderId="0" xfId="0" applyFill="1" applyAlignment="1" applyProtection="1">
      <alignment horizontal="center" vertical="center" shrinkToFit="1"/>
    </xf>
    <xf numFmtId="38" fontId="0" fillId="0" borderId="0" xfId="1" applyFont="1" applyAlignment="1" applyProtection="1">
      <alignment vertical="center" shrinkToFit="1"/>
    </xf>
    <xf numFmtId="0" fontId="7" fillId="0" borderId="0" xfId="0" applyFont="1" applyFill="1" applyProtection="1">
      <alignment vertical="center"/>
    </xf>
    <xf numFmtId="0" fontId="7" fillId="0" borderId="0" xfId="0" applyFont="1" applyFill="1" applyAlignment="1" applyProtection="1">
      <alignment horizontal="center" vertical="center"/>
    </xf>
    <xf numFmtId="38" fontId="7" fillId="0" borderId="0" xfId="1" applyFont="1" applyFill="1" applyAlignment="1" applyProtection="1">
      <alignment horizontal="center" vertical="center"/>
    </xf>
    <xf numFmtId="0" fontId="7" fillId="0" borderId="0" xfId="0" applyFont="1" applyFill="1" applyAlignment="1" applyProtection="1">
      <alignment vertical="center"/>
    </xf>
    <xf numFmtId="0" fontId="7" fillId="0" borderId="0" xfId="0" applyFont="1" applyAlignment="1" applyProtection="1">
      <alignment horizontal="center" vertical="center"/>
    </xf>
    <xf numFmtId="38" fontId="0" fillId="5" borderId="1" xfId="1" applyFont="1" applyFill="1" applyBorder="1" applyAlignment="1" applyProtection="1">
      <alignment horizontal="left" vertical="center" shrinkToFit="1"/>
      <protection locked="0"/>
    </xf>
    <xf numFmtId="38" fontId="0" fillId="5" borderId="1" xfId="1" applyFont="1" applyFill="1" applyBorder="1" applyAlignment="1" applyProtection="1">
      <alignment vertical="center" shrinkToFit="1"/>
      <protection locked="0"/>
    </xf>
    <xf numFmtId="0" fontId="0" fillId="7" borderId="16" xfId="0" applyFill="1" applyBorder="1" applyAlignment="1">
      <alignment horizontal="center" vertical="center" shrinkToFit="1"/>
    </xf>
    <xf numFmtId="0" fontId="0" fillId="7" borderId="31" xfId="0" applyFill="1" applyBorder="1" applyAlignment="1">
      <alignment horizontal="center" vertical="center" shrinkToFit="1"/>
    </xf>
    <xf numFmtId="0" fontId="0" fillId="7" borderId="43" xfId="0" applyFill="1" applyBorder="1" applyAlignment="1">
      <alignment horizontal="center" vertical="center" shrinkToFit="1"/>
    </xf>
    <xf numFmtId="38" fontId="3" fillId="7" borderId="35" xfId="1" applyFont="1" applyFill="1" applyBorder="1" applyAlignment="1">
      <alignment vertical="center" shrinkToFit="1"/>
    </xf>
    <xf numFmtId="38" fontId="3" fillId="7" borderId="29" xfId="1" applyFont="1" applyFill="1" applyBorder="1" applyAlignment="1">
      <alignment vertical="center" shrinkToFit="1"/>
    </xf>
    <xf numFmtId="38" fontId="3" fillId="7" borderId="35" xfId="1" applyFont="1" applyFill="1" applyBorder="1" applyAlignment="1">
      <alignment horizontal="right" vertical="center" shrinkToFit="1"/>
    </xf>
    <xf numFmtId="38" fontId="3" fillId="7" borderId="29" xfId="1" applyFont="1" applyFill="1" applyBorder="1" applyAlignment="1">
      <alignment horizontal="right" vertical="center" shrinkToFit="1"/>
    </xf>
    <xf numFmtId="38" fontId="0" fillId="7" borderId="19" xfId="1" applyFont="1" applyFill="1" applyBorder="1">
      <alignment vertical="center"/>
    </xf>
    <xf numFmtId="38" fontId="0" fillId="7" borderId="20" xfId="1" applyFont="1" applyFill="1" applyBorder="1">
      <alignment vertical="center"/>
    </xf>
    <xf numFmtId="0" fontId="0" fillId="4" borderId="25" xfId="0" applyFill="1" applyBorder="1" applyAlignment="1">
      <alignment horizontal="center" vertical="center" shrinkToFit="1"/>
    </xf>
    <xf numFmtId="0" fontId="0" fillId="4" borderId="5" xfId="0" applyFill="1" applyBorder="1" applyAlignment="1">
      <alignment horizontal="center" vertical="center" shrinkToFit="1"/>
    </xf>
    <xf numFmtId="38" fontId="3" fillId="4" borderId="37" xfId="1" applyFont="1" applyFill="1" applyBorder="1" applyAlignment="1">
      <alignment vertical="center" shrinkToFit="1"/>
    </xf>
    <xf numFmtId="38" fontId="3" fillId="4" borderId="32" xfId="1" applyFont="1" applyFill="1" applyBorder="1" applyAlignment="1">
      <alignment vertical="center" shrinkToFit="1"/>
    </xf>
    <xf numFmtId="38" fontId="0" fillId="4" borderId="21" xfId="1" applyFont="1" applyFill="1" applyBorder="1">
      <alignment vertical="center"/>
    </xf>
    <xf numFmtId="0" fontId="0" fillId="8" borderId="14" xfId="0" applyFill="1" applyBorder="1" applyAlignment="1">
      <alignment horizontal="center" vertical="center" shrinkToFit="1"/>
    </xf>
    <xf numFmtId="0" fontId="0" fillId="8" borderId="41" xfId="0" applyFill="1" applyBorder="1" applyAlignment="1">
      <alignment horizontal="center" vertical="center" shrinkToFit="1"/>
    </xf>
    <xf numFmtId="0" fontId="0" fillId="8" borderId="5" xfId="0" applyFill="1" applyBorder="1" applyAlignment="1">
      <alignment horizontal="center" vertical="center" shrinkToFit="1"/>
    </xf>
    <xf numFmtId="38" fontId="3" fillId="8" borderId="32" xfId="1" applyFont="1" applyFill="1" applyBorder="1" applyAlignment="1">
      <alignment vertical="center" shrinkToFit="1"/>
    </xf>
    <xf numFmtId="38" fontId="0" fillId="8" borderId="4" xfId="1" applyFont="1" applyFill="1" applyBorder="1">
      <alignment vertical="center"/>
    </xf>
    <xf numFmtId="38" fontId="0" fillId="8" borderId="1" xfId="1" applyFont="1" applyFill="1" applyBorder="1">
      <alignment vertical="center"/>
    </xf>
    <xf numFmtId="0" fontId="0" fillId="9" borderId="41" xfId="0" applyFill="1" applyBorder="1" applyAlignment="1">
      <alignment horizontal="center" vertical="center" shrinkToFit="1"/>
    </xf>
    <xf numFmtId="0" fontId="0" fillId="9" borderId="5" xfId="0" applyFill="1" applyBorder="1" applyAlignment="1">
      <alignment horizontal="center" vertical="center" shrinkToFit="1"/>
    </xf>
    <xf numFmtId="38" fontId="3" fillId="9" borderId="32" xfId="1" applyFont="1" applyFill="1" applyBorder="1" applyAlignment="1">
      <alignment vertical="center" shrinkToFit="1"/>
    </xf>
    <xf numFmtId="38" fontId="0" fillId="9" borderId="4" xfId="1" applyFont="1" applyFill="1" applyBorder="1">
      <alignment vertical="center"/>
    </xf>
    <xf numFmtId="38" fontId="0" fillId="9" borderId="1" xfId="1" applyFont="1" applyFill="1" applyBorder="1">
      <alignment vertical="center"/>
    </xf>
    <xf numFmtId="38" fontId="7" fillId="7" borderId="5" xfId="1" applyFont="1" applyFill="1" applyBorder="1" applyAlignment="1">
      <alignment horizontal="center" vertical="center" shrinkToFit="1"/>
    </xf>
    <xf numFmtId="38" fontId="7" fillId="7" borderId="6" xfId="1" applyFont="1" applyFill="1" applyBorder="1" applyAlignment="1">
      <alignment horizontal="center" vertical="center" shrinkToFit="1"/>
    </xf>
    <xf numFmtId="38" fontId="10" fillId="7" borderId="32" xfId="1" applyFont="1" applyFill="1" applyBorder="1" applyAlignment="1">
      <alignment vertical="center" shrinkToFit="1"/>
    </xf>
    <xf numFmtId="38" fontId="10" fillId="7" borderId="33" xfId="1" applyFont="1" applyFill="1" applyBorder="1" applyAlignment="1">
      <alignment vertical="center" shrinkToFit="1"/>
    </xf>
    <xf numFmtId="38" fontId="10" fillId="7" borderId="34" xfId="1" applyFont="1" applyFill="1" applyBorder="1" applyAlignment="1">
      <alignment vertical="center" shrinkToFit="1"/>
    </xf>
    <xf numFmtId="38" fontId="7" fillId="7" borderId="4" xfId="1" applyFont="1" applyFill="1" applyBorder="1">
      <alignment vertical="center"/>
    </xf>
    <xf numFmtId="38" fontId="7" fillId="7" borderId="26" xfId="1" applyFont="1" applyFill="1" applyBorder="1">
      <alignment vertical="center"/>
    </xf>
    <xf numFmtId="38" fontId="7" fillId="6" borderId="39" xfId="1" applyFont="1" applyFill="1" applyBorder="1" applyAlignment="1">
      <alignment horizontal="center" vertical="center" shrinkToFit="1"/>
    </xf>
    <xf numFmtId="38" fontId="7" fillId="6" borderId="0" xfId="1" applyFont="1" applyFill="1" applyBorder="1" applyAlignment="1">
      <alignment horizontal="center" vertical="center" shrinkToFit="1"/>
    </xf>
    <xf numFmtId="38" fontId="10" fillId="6" borderId="35" xfId="1" applyFont="1" applyFill="1" applyBorder="1" applyAlignment="1">
      <alignment horizontal="right" vertical="center" shrinkToFit="1"/>
    </xf>
    <xf numFmtId="38" fontId="10" fillId="6" borderId="36" xfId="1" applyFont="1" applyFill="1" applyBorder="1" applyAlignment="1">
      <alignment horizontal="right" vertical="center" shrinkToFit="1"/>
    </xf>
    <xf numFmtId="38" fontId="10" fillId="6" borderId="40" xfId="1" applyFont="1" applyFill="1" applyBorder="1" applyAlignment="1">
      <alignment horizontal="right" vertical="center" shrinkToFit="1"/>
    </xf>
    <xf numFmtId="38" fontId="7" fillId="6" borderId="19" xfId="1" applyFont="1" applyFill="1" applyBorder="1" applyAlignment="1">
      <alignment horizontal="right" vertical="center"/>
    </xf>
    <xf numFmtId="38" fontId="7" fillId="6" borderId="26" xfId="1" applyFont="1" applyFill="1" applyBorder="1" applyAlignment="1">
      <alignment horizontal="right" vertical="center"/>
    </xf>
    <xf numFmtId="38" fontId="7" fillId="6" borderId="20" xfId="1" applyFont="1" applyFill="1" applyBorder="1" applyAlignment="1">
      <alignment horizontal="right" vertical="center"/>
    </xf>
    <xf numFmtId="38" fontId="7" fillId="6" borderId="8" xfId="1" applyFont="1" applyFill="1" applyBorder="1" applyAlignment="1">
      <alignment horizontal="right" vertical="center"/>
    </xf>
    <xf numFmtId="38" fontId="10" fillId="4" borderId="35" xfId="1" applyFont="1" applyFill="1" applyBorder="1" applyAlignment="1">
      <alignment horizontal="right" vertical="center" shrinkToFit="1"/>
    </xf>
    <xf numFmtId="38" fontId="10" fillId="4" borderId="32" xfId="1" applyFont="1" applyFill="1" applyBorder="1" applyAlignment="1">
      <alignment horizontal="right" vertical="center" shrinkToFit="1"/>
    </xf>
    <xf numFmtId="38" fontId="10" fillId="4" borderId="29" xfId="1" applyFont="1" applyFill="1" applyBorder="1" applyAlignment="1">
      <alignment horizontal="right" vertical="center" shrinkToFit="1"/>
    </xf>
    <xf numFmtId="38" fontId="7" fillId="4" borderId="17" xfId="1" applyFont="1" applyFill="1" applyBorder="1" applyAlignment="1">
      <alignment horizontal="right" vertical="center"/>
    </xf>
    <xf numFmtId="38" fontId="7" fillId="4" borderId="1" xfId="1" applyFont="1" applyFill="1" applyBorder="1" applyAlignment="1">
      <alignment horizontal="right" vertical="center"/>
    </xf>
    <xf numFmtId="38" fontId="7" fillId="4" borderId="18" xfId="1" applyFont="1" applyFill="1" applyBorder="1" applyAlignment="1">
      <alignment horizontal="right" vertical="center"/>
    </xf>
    <xf numFmtId="176" fontId="7" fillId="0" borderId="0" xfId="1" applyNumberFormat="1" applyFont="1">
      <alignment vertical="center"/>
    </xf>
    <xf numFmtId="176" fontId="7" fillId="6" borderId="7" xfId="1" applyNumberFormat="1" applyFont="1" applyFill="1" applyBorder="1" applyAlignment="1">
      <alignment horizontal="center" vertical="center" shrinkToFit="1"/>
    </xf>
    <xf numFmtId="176" fontId="10" fillId="6" borderId="32" xfId="1" applyNumberFormat="1" applyFont="1" applyFill="1" applyBorder="1" applyAlignment="1">
      <alignment horizontal="right" vertical="center" shrinkToFit="1"/>
    </xf>
    <xf numFmtId="176" fontId="7" fillId="6" borderId="4" xfId="1" applyNumberFormat="1" applyFont="1" applyFill="1" applyBorder="1" applyAlignment="1">
      <alignment horizontal="right" vertical="center"/>
    </xf>
    <xf numFmtId="176" fontId="7" fillId="6" borderId="45" xfId="1" applyNumberFormat="1" applyFont="1" applyFill="1" applyBorder="1" applyAlignment="1">
      <alignment horizontal="right" vertical="center"/>
    </xf>
    <xf numFmtId="38" fontId="7" fillId="6" borderId="44" xfId="1" applyFont="1" applyFill="1" applyBorder="1" applyAlignment="1">
      <alignment horizontal="right" vertical="center"/>
    </xf>
    <xf numFmtId="38" fontId="7" fillId="6" borderId="30" xfId="1" applyFont="1" applyFill="1" applyBorder="1" applyAlignment="1">
      <alignment horizontal="center" vertical="center" shrinkToFit="1"/>
    </xf>
    <xf numFmtId="38" fontId="7" fillId="6" borderId="22" xfId="1" applyFont="1" applyFill="1" applyBorder="1" applyAlignment="1">
      <alignment horizontal="center" vertical="center" shrinkToFit="1"/>
    </xf>
    <xf numFmtId="0" fontId="0" fillId="0" borderId="2" xfId="0" applyBorder="1" applyAlignment="1" applyProtection="1">
      <alignment horizontal="center" vertical="center"/>
    </xf>
    <xf numFmtId="0" fontId="0" fillId="0" borderId="2" xfId="0" applyFill="1" applyBorder="1" applyAlignment="1" applyProtection="1">
      <alignment horizontal="center" vertical="center"/>
    </xf>
    <xf numFmtId="38" fontId="0" fillId="0" borderId="2" xfId="1" applyFont="1" applyFill="1" applyBorder="1" applyAlignment="1" applyProtection="1">
      <alignment horizontal="center" vertical="center" shrinkToFit="1"/>
    </xf>
    <xf numFmtId="0" fontId="0" fillId="0" borderId="2" xfId="0" applyBorder="1" applyAlignment="1" applyProtection="1">
      <alignment horizontal="center" vertical="center"/>
    </xf>
    <xf numFmtId="0" fontId="0" fillId="0" borderId="0" xfId="0" applyAlignment="1" applyProtection="1">
      <alignment horizontal="left" vertical="top" wrapText="1"/>
    </xf>
    <xf numFmtId="0" fontId="0" fillId="0" borderId="1" xfId="0" applyBorder="1" applyAlignment="1" applyProtection="1">
      <alignment horizontal="center" vertical="center" shrinkToFit="1"/>
    </xf>
    <xf numFmtId="0" fontId="0" fillId="2" borderId="1" xfId="0" applyFill="1" applyBorder="1" applyAlignment="1" applyProtection="1">
      <alignment horizontal="center" vertical="center"/>
      <protection locked="0"/>
    </xf>
    <xf numFmtId="0" fontId="0" fillId="0" borderId="0" xfId="0" applyAlignment="1" applyProtection="1">
      <alignment horizontal="center" vertical="center"/>
    </xf>
    <xf numFmtId="38" fontId="7" fillId="4" borderId="1" xfId="1" applyFont="1" applyFill="1" applyBorder="1" applyAlignment="1" applyProtection="1">
      <alignment horizontal="center" vertical="center"/>
    </xf>
    <xf numFmtId="38" fontId="0" fillId="0" borderId="0" xfId="1" applyFont="1" applyAlignment="1" applyProtection="1">
      <alignment horizontal="center" vertical="center"/>
    </xf>
    <xf numFmtId="38" fontId="0" fillId="0" borderId="22" xfId="1" applyFont="1" applyBorder="1" applyAlignment="1" applyProtection="1">
      <alignment horizontal="center" vertical="center"/>
    </xf>
    <xf numFmtId="0" fontId="0" fillId="0" borderId="0" xfId="0" applyFill="1" applyBorder="1" applyAlignment="1" applyProtection="1">
      <alignment horizontal="left" vertical="center"/>
    </xf>
    <xf numFmtId="38" fontId="7" fillId="0" borderId="0" xfId="1" applyFont="1" applyAlignment="1">
      <alignment horizontal="center" vertical="center"/>
    </xf>
    <xf numFmtId="38" fontId="10" fillId="0" borderId="47" xfId="1" applyFont="1" applyBorder="1" applyAlignment="1">
      <alignment horizontal="center" vertical="center" shrinkToFit="1"/>
    </xf>
    <xf numFmtId="38" fontId="7" fillId="0" borderId="46" xfId="1" applyFont="1" applyFill="1" applyBorder="1" applyAlignment="1">
      <alignment horizontal="center" vertical="center"/>
    </xf>
    <xf numFmtId="38" fontId="3" fillId="0" borderId="33" xfId="1" applyFont="1" applyBorder="1" applyAlignment="1">
      <alignment horizontal="center" vertical="center" shrinkToFit="1"/>
    </xf>
    <xf numFmtId="38" fontId="7" fillId="0" borderId="48" xfId="1" applyFont="1" applyBorder="1" applyAlignment="1">
      <alignment horizontal="center" vertical="center" shrinkToFit="1"/>
    </xf>
    <xf numFmtId="38" fontId="7" fillId="0" borderId="49" xfId="1" applyFont="1" applyBorder="1" applyAlignment="1">
      <alignment horizontal="center" vertical="center" shrinkToFit="1"/>
    </xf>
    <xf numFmtId="38" fontId="7" fillId="7" borderId="11" xfId="1" applyFont="1" applyFill="1" applyBorder="1" applyAlignment="1">
      <alignment horizontal="center" vertical="center"/>
    </xf>
    <xf numFmtId="38" fontId="7" fillId="7" borderId="12" xfId="1" applyFont="1" applyFill="1" applyBorder="1" applyAlignment="1">
      <alignment horizontal="center" vertical="center"/>
    </xf>
    <xf numFmtId="38" fontId="7" fillId="4" borderId="15" xfId="1" applyFont="1" applyFill="1" applyBorder="1" applyAlignment="1">
      <alignment horizontal="center" vertical="center" shrinkToFit="1"/>
    </xf>
    <xf numFmtId="38" fontId="7" fillId="4" borderId="30" xfId="1" applyFont="1" applyFill="1" applyBorder="1" applyAlignment="1">
      <alignment horizontal="center" vertical="center" shrinkToFit="1"/>
    </xf>
    <xf numFmtId="38" fontId="7" fillId="4" borderId="27" xfId="1" applyFont="1" applyFill="1" applyBorder="1" applyAlignment="1">
      <alignment horizontal="center" vertical="center" shrinkToFit="1"/>
    </xf>
    <xf numFmtId="38" fontId="7" fillId="4" borderId="7" xfId="1" applyFont="1" applyFill="1" applyBorder="1" applyAlignment="1">
      <alignment horizontal="center" vertical="center" shrinkToFit="1"/>
    </xf>
    <xf numFmtId="38" fontId="7" fillId="4" borderId="16" xfId="1" applyFont="1" applyFill="1" applyBorder="1" applyAlignment="1">
      <alignment horizontal="center" vertical="center" shrinkToFit="1"/>
    </xf>
    <xf numFmtId="38" fontId="7" fillId="4" borderId="31" xfId="1" applyFont="1" applyFill="1" applyBorder="1" applyAlignment="1">
      <alignment horizontal="center" vertical="center" shrinkToFit="1"/>
    </xf>
    <xf numFmtId="38" fontId="7" fillId="6" borderId="13" xfId="1" applyFont="1" applyFill="1" applyBorder="1" applyAlignment="1">
      <alignment horizontal="center" vertical="center" shrinkToFit="1"/>
    </xf>
    <xf numFmtId="38" fontId="7" fillId="6" borderId="12" xfId="1" applyFont="1" applyFill="1" applyBorder="1" applyAlignment="1">
      <alignment horizontal="center" vertical="center" shrinkToFit="1"/>
    </xf>
    <xf numFmtId="0" fontId="0" fillId="0" borderId="14" xfId="0" applyBorder="1" applyAlignment="1">
      <alignment horizontal="center" vertical="center" shrinkToFit="1"/>
    </xf>
    <xf numFmtId="0" fontId="0" fillId="4" borderId="12" xfId="0" applyFill="1" applyBorder="1" applyAlignment="1">
      <alignment horizontal="center" vertical="center" shrinkToFit="1"/>
    </xf>
    <xf numFmtId="0" fontId="0" fillId="4" borderId="14" xfId="0" applyFill="1" applyBorder="1" applyAlignment="1">
      <alignment horizontal="center" vertical="center" shrinkToFit="1"/>
    </xf>
    <xf numFmtId="0" fontId="0" fillId="4" borderId="11" xfId="0" applyFill="1" applyBorder="1" applyAlignment="1">
      <alignment horizontal="center" vertical="center" shrinkToFit="1"/>
    </xf>
    <xf numFmtId="0" fontId="0" fillId="7" borderId="15" xfId="0" applyFill="1" applyBorder="1" applyAlignment="1">
      <alignment horizontal="center" vertical="center" shrinkToFit="1"/>
    </xf>
    <xf numFmtId="0" fontId="0" fillId="7" borderId="42" xfId="0" applyFill="1" applyBorder="1" applyAlignment="1">
      <alignment horizontal="center" vertical="center" shrinkToFit="1"/>
    </xf>
    <xf numFmtId="0" fontId="0" fillId="0" borderId="27" xfId="0" applyBorder="1" applyAlignment="1">
      <alignment horizontal="center" vertical="center" shrinkToFit="1"/>
    </xf>
    <xf numFmtId="0" fontId="0" fillId="0" borderId="7" xfId="0" applyBorder="1" applyAlignment="1">
      <alignment horizontal="center" vertical="center" shrinkToFit="1"/>
    </xf>
    <xf numFmtId="0" fontId="0" fillId="0" borderId="28" xfId="0" applyBorder="1" applyAlignment="1">
      <alignment horizontal="center" vertical="center" shrinkToFit="1"/>
    </xf>
    <xf numFmtId="0" fontId="0" fillId="0" borderId="22" xfId="0" applyBorder="1" applyAlignment="1">
      <alignment horizontal="center" vertical="center" shrinkToFit="1"/>
    </xf>
    <xf numFmtId="0" fontId="0" fillId="7" borderId="30" xfId="0" applyFill="1" applyBorder="1" applyAlignment="1">
      <alignment horizontal="center" vertical="center" shrinkToFit="1"/>
    </xf>
    <xf numFmtId="38" fontId="8" fillId="2" borderId="5" xfId="1" applyFont="1" applyFill="1" applyBorder="1" applyAlignment="1" applyProtection="1">
      <alignment horizontal="center" vertical="center" wrapText="1"/>
      <protection locked="0"/>
    </xf>
    <xf numFmtId="38" fontId="0" fillId="2" borderId="4" xfId="1" applyFont="1" applyFill="1" applyBorder="1" applyAlignment="1" applyProtection="1">
      <alignment horizontal="center" vertical="center"/>
      <protection locked="0"/>
    </xf>
    <xf numFmtId="38" fontId="0" fillId="2" borderId="2" xfId="1" applyFont="1" applyFill="1"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3" xfId="0" applyBorder="1" applyAlignment="1" applyProtection="1">
      <alignment horizontal="left" vertical="center"/>
      <protection locked="0"/>
    </xf>
    <xf numFmtId="38" fontId="0" fillId="0" borderId="24"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0" fillId="2" borderId="2" xfId="1" quotePrefix="1" applyFont="1" applyFill="1" applyBorder="1" applyAlignment="1" applyProtection="1">
      <alignment horizontal="left" vertical="center"/>
      <protection locked="0"/>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2" xfId="0"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4" fillId="0" borderId="0" xfId="0" applyFont="1" applyAlignment="1" applyProtection="1">
      <alignment horizontal="center" vertical="center"/>
    </xf>
    <xf numFmtId="38" fontId="0" fillId="0" borderId="5" xfId="1" applyFont="1" applyBorder="1" applyAlignment="1" applyProtection="1">
      <alignment horizontal="center" vertical="center"/>
    </xf>
    <xf numFmtId="38" fontId="0" fillId="0" borderId="4" xfId="1" applyFont="1" applyBorder="1" applyAlignment="1" applyProtection="1">
      <alignment horizontal="center" vertical="center"/>
    </xf>
    <xf numFmtId="38" fontId="0" fillId="0" borderId="2" xfId="1" applyFont="1" applyBorder="1" applyAlignment="1" applyProtection="1">
      <alignment horizontal="center" vertical="center"/>
    </xf>
    <xf numFmtId="38" fontId="0" fillId="0" borderId="3" xfId="1" applyFont="1" applyBorder="1" applyAlignment="1" applyProtection="1">
      <alignment horizontal="center" vertical="center"/>
    </xf>
    <xf numFmtId="38" fontId="0" fillId="0" borderId="5" xfId="1" applyFont="1" applyBorder="1" applyAlignment="1" applyProtection="1">
      <alignment horizontal="center" vertical="center" wrapText="1"/>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38" fontId="0" fillId="0" borderId="5" xfId="1" applyFont="1"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2" xfId="1" applyFont="1" applyFill="1" applyBorder="1" applyAlignment="1" applyProtection="1">
      <alignment horizontal="center" vertical="center" shrinkToFit="1"/>
    </xf>
    <xf numFmtId="38" fontId="0" fillId="0" borderId="9" xfId="1" applyFont="1" applyFill="1" applyBorder="1" applyAlignment="1" applyProtection="1">
      <alignment horizontal="center" vertical="center" shrinkToFit="1"/>
    </xf>
    <xf numFmtId="38" fontId="0" fillId="0" borderId="3" xfId="1" applyFont="1" applyFill="1" applyBorder="1" applyAlignment="1" applyProtection="1">
      <alignment horizontal="center" vertical="center" shrinkToFit="1"/>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9" xfId="0" applyBorder="1" applyAlignment="1" applyProtection="1">
      <alignment horizontal="center" vertical="center"/>
    </xf>
    <xf numFmtId="38" fontId="0" fillId="2" borderId="2" xfId="1" applyFont="1" applyFill="1" applyBorder="1" applyAlignment="1" applyProtection="1">
      <alignment horizontal="left" vertical="center" shrinkToFit="1"/>
      <protection locked="0"/>
    </xf>
    <xf numFmtId="38" fontId="0" fillId="2" borderId="3" xfId="1" applyFont="1" applyFill="1" applyBorder="1" applyAlignment="1" applyProtection="1">
      <alignment horizontal="left" vertical="center" shrinkToFit="1"/>
      <protection locked="0"/>
    </xf>
    <xf numFmtId="38" fontId="12" fillId="2" borderId="2" xfId="1" applyFont="1" applyFill="1" applyBorder="1" applyAlignment="1" applyProtection="1">
      <alignment horizontal="left" vertical="center" shrinkToFit="1"/>
      <protection locked="0"/>
    </xf>
    <xf numFmtId="38" fontId="7" fillId="2" borderId="3" xfId="1" applyFont="1" applyFill="1" applyBorder="1" applyAlignment="1" applyProtection="1">
      <alignment horizontal="left" vertical="center" shrinkToFit="1"/>
      <protection locked="0"/>
    </xf>
    <xf numFmtId="38" fontId="0" fillId="0" borderId="5" xfId="1" applyFont="1" applyFill="1" applyBorder="1" applyAlignment="1" applyProtection="1">
      <alignment horizontal="center" vertical="center" wrapText="1" shrinkToFit="1"/>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38" fontId="0" fillId="0" borderId="2" xfId="1" applyFont="1" applyFill="1" applyBorder="1" applyAlignment="1" applyProtection="1">
      <alignment horizontal="right" vertical="center" shrinkToFit="1"/>
    </xf>
    <xf numFmtId="38" fontId="0" fillId="0" borderId="3" xfId="1" applyFont="1" applyFill="1" applyBorder="1" applyAlignment="1" applyProtection="1">
      <alignment horizontal="right" vertical="center" shrinkToFit="1"/>
    </xf>
    <xf numFmtId="0" fontId="0" fillId="0" borderId="2" xfId="0" applyBorder="1" applyAlignment="1" applyProtection="1">
      <alignment horizontal="left" vertical="center"/>
    </xf>
    <xf numFmtId="0" fontId="0" fillId="0" borderId="9" xfId="0" applyBorder="1" applyAlignment="1" applyProtection="1">
      <alignment horizontal="left" vertical="center"/>
    </xf>
    <xf numFmtId="0" fontId="0" fillId="0" borderId="3" xfId="0" applyBorder="1" applyAlignment="1" applyProtection="1">
      <alignment horizontal="left" vertical="center"/>
    </xf>
    <xf numFmtId="38" fontId="0" fillId="0" borderId="2" xfId="0" applyNumberFormat="1" applyFill="1" applyBorder="1" applyAlignment="1" applyProtection="1">
      <alignment horizontal="center" vertical="center" shrinkToFit="1"/>
    </xf>
    <xf numFmtId="38" fontId="0" fillId="0" borderId="3"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9" fontId="0" fillId="0" borderId="2" xfId="0" quotePrefix="1" applyNumberFormat="1" applyBorder="1" applyAlignment="1" applyProtection="1">
      <alignment horizontal="center" vertical="center"/>
    </xf>
    <xf numFmtId="9" fontId="0" fillId="0" borderId="3" xfId="0" applyNumberFormat="1" applyBorder="1" applyAlignment="1" applyProtection="1">
      <alignment horizontal="center" vertical="center"/>
    </xf>
    <xf numFmtId="0" fontId="0" fillId="0" borderId="2"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2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vertical="center"/>
    </xf>
    <xf numFmtId="0" fontId="0" fillId="0" borderId="8" xfId="0" applyBorder="1" applyAlignment="1" applyProtection="1">
      <alignment horizontal="left" vertical="center"/>
    </xf>
    <xf numFmtId="0" fontId="0" fillId="0" borderId="0" xfId="0" applyBorder="1" applyAlignment="1" applyProtection="1">
      <alignment horizontal="left" vertical="center"/>
    </xf>
    <xf numFmtId="0" fontId="0" fillId="0" borderId="2" xfId="0" applyFill="1" applyBorder="1" applyAlignment="1" applyProtection="1">
      <alignment horizontal="left" vertical="center" wrapText="1"/>
    </xf>
    <xf numFmtId="0" fontId="0" fillId="0" borderId="9" xfId="0"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0" fillId="0" borderId="22" xfId="0" applyBorder="1" applyAlignment="1" applyProtection="1">
      <alignment horizontal="left" vertical="center"/>
    </xf>
    <xf numFmtId="0" fontId="0" fillId="2" borderId="6" xfId="0" applyFill="1"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xf>
    <xf numFmtId="0" fontId="0" fillId="0" borderId="0" xfId="0" applyAlignment="1" applyProtection="1">
      <alignment horizontal="left" vertical="top" wrapText="1"/>
    </xf>
    <xf numFmtId="0" fontId="0" fillId="0" borderId="2" xfId="0" applyBorder="1" applyAlignment="1" applyProtection="1">
      <alignment horizontal="left" vertical="center" shrinkToFit="1"/>
    </xf>
    <xf numFmtId="0" fontId="0" fillId="0" borderId="3"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5" xfId="0" applyBorder="1" applyAlignment="1" applyProtection="1">
      <alignment horizontal="left" vertical="center" shrinkToFit="1"/>
    </xf>
    <xf numFmtId="0" fontId="0" fillId="0" borderId="1" xfId="0" applyBorder="1" applyAlignment="1" applyProtection="1">
      <alignment horizontal="center" vertical="center" shrinkToFit="1"/>
    </xf>
    <xf numFmtId="0" fontId="0" fillId="0" borderId="1" xfId="0" applyBorder="1" applyAlignment="1" applyProtection="1">
      <alignment horizontal="left" vertical="center" shrinkToFit="1"/>
    </xf>
    <xf numFmtId="0" fontId="0" fillId="0" borderId="9" xfId="0" applyBorder="1" applyAlignment="1" applyProtection="1">
      <alignment horizontal="center" vertical="center" shrinkToFit="1"/>
    </xf>
    <xf numFmtId="0" fontId="0" fillId="2" borderId="1" xfId="0" applyFill="1" applyBorder="1" applyAlignment="1" applyProtection="1">
      <alignment horizontal="left" vertical="center" shrinkToFit="1"/>
      <protection locked="0"/>
    </xf>
    <xf numFmtId="0" fontId="0" fillId="2" borderId="1" xfId="0" applyFill="1" applyBorder="1" applyAlignment="1" applyProtection="1">
      <alignment horizontal="center" vertical="center"/>
      <protection locked="0"/>
    </xf>
    <xf numFmtId="0" fontId="0" fillId="2" borderId="9" xfId="0" applyFill="1" applyBorder="1" applyAlignment="1" applyProtection="1">
      <alignment horizontal="left" vertical="center"/>
      <protection locked="0"/>
    </xf>
  </cellXfs>
  <cellStyles count="2">
    <cellStyle name="桁区切り" xfId="1" builtinId="6"/>
    <cellStyle name="標準" xfId="0" builtinId="0"/>
  </cellStyles>
  <dxfs count="4402">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1"/>
        </patternFill>
      </fill>
    </dxf>
    <dxf>
      <fill>
        <patternFill>
          <bgColor theme="1"/>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Q104"/>
  <sheetViews>
    <sheetView workbookViewId="0">
      <selection activeCell="C13" sqref="C13"/>
    </sheetView>
  </sheetViews>
  <sheetFormatPr defaultRowHeight="13.5"/>
  <cols>
    <col min="1" max="1" width="5.375" style="5" bestFit="1" customWidth="1"/>
    <col min="2" max="2" width="9" style="5" bestFit="1" customWidth="1"/>
    <col min="3" max="3" width="26.5" style="5" bestFit="1" customWidth="1"/>
    <col min="4" max="4" width="16.125" style="5" bestFit="1" customWidth="1"/>
    <col min="5" max="5" width="6" style="5" bestFit="1" customWidth="1"/>
    <col min="6" max="6" width="5.375" style="5" bestFit="1" customWidth="1"/>
    <col min="7" max="7" width="8.875" style="5" bestFit="1" customWidth="1"/>
    <col min="8" max="9" width="10.375" style="5" bestFit="1" customWidth="1"/>
    <col min="10" max="10" width="8.25" style="5" bestFit="1" customWidth="1"/>
    <col min="11" max="11" width="8.25" style="133" customWidth="1"/>
    <col min="12" max="12" width="9.25" style="5" customWidth="1"/>
    <col min="13" max="13" width="10.375" style="5" bestFit="1" customWidth="1"/>
    <col min="14" max="14" width="9.375" style="5" bestFit="1" customWidth="1"/>
    <col min="15" max="15" width="9.125" style="5" bestFit="1" customWidth="1"/>
    <col min="16" max="16" width="10.375" style="5" bestFit="1" customWidth="1"/>
    <col min="17" max="17" width="11.125" style="153" bestFit="1" customWidth="1"/>
    <col min="18" max="16384" width="9" style="5"/>
  </cols>
  <sheetData>
    <row r="1" spans="1:17" ht="14.25" thickBot="1">
      <c r="A1" s="5" t="s">
        <v>154</v>
      </c>
      <c r="M1" s="5" t="b">
        <f ca="1">M4=N4+O4+P4</f>
        <v>1</v>
      </c>
    </row>
    <row r="2" spans="1:17" s="50" customFormat="1">
      <c r="A2" s="159" t="s">
        <v>153</v>
      </c>
      <c r="B2" s="160"/>
      <c r="C2" s="160"/>
      <c r="D2" s="160"/>
      <c r="E2" s="160"/>
      <c r="F2" s="160"/>
      <c r="G2" s="160"/>
      <c r="H2" s="167" t="s">
        <v>152</v>
      </c>
      <c r="I2" s="168"/>
      <c r="J2" s="168"/>
      <c r="K2" s="169"/>
      <c r="L2" s="118" t="s">
        <v>192</v>
      </c>
      <c r="M2" s="161" t="s">
        <v>147</v>
      </c>
      <c r="N2" s="163" t="s">
        <v>155</v>
      </c>
      <c r="O2" s="163" t="s">
        <v>156</v>
      </c>
      <c r="P2" s="165" t="s">
        <v>157</v>
      </c>
      <c r="Q2" s="157" t="s">
        <v>217</v>
      </c>
    </row>
    <row r="3" spans="1:17" s="50" customFormat="1" ht="14.25" thickBot="1">
      <c r="A3" s="111" t="s">
        <v>72</v>
      </c>
      <c r="B3" s="111" t="s">
        <v>66</v>
      </c>
      <c r="C3" s="112" t="s">
        <v>65</v>
      </c>
      <c r="D3" s="112" t="s">
        <v>118</v>
      </c>
      <c r="E3" s="111" t="s">
        <v>36</v>
      </c>
      <c r="F3" s="111" t="s">
        <v>73</v>
      </c>
      <c r="G3" s="112" t="s">
        <v>74</v>
      </c>
      <c r="H3" s="139" t="s">
        <v>75</v>
      </c>
      <c r="I3" s="140" t="s">
        <v>76</v>
      </c>
      <c r="J3" s="140" t="s">
        <v>138</v>
      </c>
      <c r="K3" s="134" t="s">
        <v>207</v>
      </c>
      <c r="L3" s="119" t="s">
        <v>193</v>
      </c>
      <c r="M3" s="162"/>
      <c r="N3" s="164"/>
      <c r="O3" s="164"/>
      <c r="P3" s="166"/>
      <c r="Q3" s="158"/>
    </row>
    <row r="4" spans="1:17" s="51" customFormat="1" ht="15" thickTop="1" thickBot="1">
      <c r="A4" s="114"/>
      <c r="B4" s="114"/>
      <c r="C4" s="114"/>
      <c r="D4" s="114"/>
      <c r="E4" s="113">
        <f ca="1">SUM(E5:E999)</f>
        <v>0</v>
      </c>
      <c r="F4" s="113">
        <f ca="1">SUM(F5:F999)</f>
        <v>0</v>
      </c>
      <c r="G4" s="115"/>
      <c r="H4" s="120">
        <f ca="1">SUM(H5:H999)</f>
        <v>0</v>
      </c>
      <c r="I4" s="121">
        <f ca="1">SUM(I5:I999)</f>
        <v>0</v>
      </c>
      <c r="J4" s="121">
        <f ca="1">SUM(J5:J999)</f>
        <v>0</v>
      </c>
      <c r="K4" s="135" t="e">
        <f ca="1">J4/H4*100</f>
        <v>#DIV/0!</v>
      </c>
      <c r="L4" s="122">
        <f ca="1">SUM(L5:L999)</f>
        <v>0</v>
      </c>
      <c r="M4" s="127">
        <f ca="1">SUM(M5:M999)</f>
        <v>0</v>
      </c>
      <c r="N4" s="128">
        <f ca="1">SUM(N5:N999)</f>
        <v>0</v>
      </c>
      <c r="O4" s="128">
        <f ca="1">SUM(O5:O999)</f>
        <v>0</v>
      </c>
      <c r="P4" s="129">
        <f ca="1">SUM(P5:P999)</f>
        <v>0</v>
      </c>
      <c r="Q4" s="154"/>
    </row>
    <row r="5" spans="1:17" ht="14.25" thickTop="1">
      <c r="A5" s="116">
        <v>1</v>
      </c>
      <c r="B5" s="116">
        <f ca="1">IFERROR(INDIRECT($A5&amp;"!B3",TRUE),"")</f>
        <v>0</v>
      </c>
      <c r="C5" s="116">
        <f ca="1">IFERROR(INDIRECT($A5&amp;"!B$4",TRUE),"")</f>
        <v>0</v>
      </c>
      <c r="D5" s="116">
        <f t="shared" ref="D5:D68" ca="1" si="0">IFERROR(INDIRECT($A5&amp;"!B$5",TRUE),"")</f>
        <v>0</v>
      </c>
      <c r="E5" s="116">
        <f t="shared" ref="E5:E68" ca="1" si="1">IFERROR(INDIRECT($A5&amp;"!$D$18",TRUE),"")</f>
        <v>0</v>
      </c>
      <c r="F5" s="116">
        <f t="shared" ref="F5:F68" ca="1" si="2">IFERROR(COUNT(INDIRECT($A5&amp;"!$D$10:$D$17",TRUE)),"")</f>
        <v>0</v>
      </c>
      <c r="G5" s="117" t="str">
        <f t="shared" ref="G5:G68" ca="1" si="3">IFERROR(INDIRECT($A5&amp;"!N$10",TRUE),"")</f>
        <v/>
      </c>
      <c r="H5" s="123">
        <f t="shared" ref="H5:H68" ca="1" si="4">IFERROR(INDIRECT($A5&amp;"!$H$7",TRUE),"")</f>
        <v>0</v>
      </c>
      <c r="I5" s="124">
        <f t="shared" ref="I5:I68" ca="1" si="5">IFERROR(INDIRECT($A5&amp;"!$I$7",TRUE),"")</f>
        <v>0</v>
      </c>
      <c r="J5" s="124">
        <f t="shared" ref="J5:J68" ca="1" si="6">IFERROR(INDIRECT($A5&amp;"!$J$7",TRUE),"")</f>
        <v>0</v>
      </c>
      <c r="K5" s="137" t="str">
        <f ca="1">IFERROR(INDIRECT($A5&amp;"!$k$7",TRUE),"")</f>
        <v/>
      </c>
      <c r="L5" s="138" t="str">
        <f t="shared" ref="L5:L68" ca="1" si="7">IFERROR(INDIRECT($A5&amp;"!$m$7",TRUE),"")</f>
        <v/>
      </c>
      <c r="M5" s="130">
        <f ca="1">IFERROR(INDIRECT($A5&amp;"!B$40",TRUE),"")</f>
        <v>0</v>
      </c>
      <c r="N5" s="131">
        <f ca="1">IFERROR(INDIRECT($A5&amp;"!c$40",TRUE),"")</f>
        <v>0</v>
      </c>
      <c r="O5" s="131">
        <f ca="1">IFERROR(INDIRECT($A5&amp;"!d$40",TRUE),"")</f>
        <v>0</v>
      </c>
      <c r="P5" s="132">
        <f ca="1">IFERROR(INDIRECT($A5&amp;"!e$40",TRUE),"")</f>
        <v>0</v>
      </c>
      <c r="Q5" s="155" t="str">
        <f ca="1">IFERROR(INDIRECT($A5&amp;"!n$3",TRUE),"")</f>
        <v xml:space="preserve">クリア ! </v>
      </c>
    </row>
    <row r="6" spans="1:17">
      <c r="A6" s="116">
        <v>2</v>
      </c>
      <c r="B6" s="116">
        <f t="shared" ref="B6:B69" ca="1" si="8">IFERROR(INDIRECT($A6&amp;"!B3",TRUE),"")</f>
        <v>0</v>
      </c>
      <c r="C6" s="116">
        <f t="shared" ref="C6:C69" ca="1" si="9">IFERROR(INDIRECT($A6&amp;"!B$4",TRUE),"")</f>
        <v>0</v>
      </c>
      <c r="D6" s="116">
        <f t="shared" ca="1" si="0"/>
        <v>0</v>
      </c>
      <c r="E6" s="116">
        <f t="shared" ca="1" si="1"/>
        <v>0</v>
      </c>
      <c r="F6" s="116">
        <f t="shared" ca="1" si="2"/>
        <v>0</v>
      </c>
      <c r="G6" s="117" t="str">
        <f t="shared" ca="1" si="3"/>
        <v/>
      </c>
      <c r="H6" s="123">
        <f t="shared" ca="1" si="4"/>
        <v>0</v>
      </c>
      <c r="I6" s="124">
        <f t="shared" ca="1" si="5"/>
        <v>0</v>
      </c>
      <c r="J6" s="124">
        <f t="shared" ca="1" si="6"/>
        <v>0</v>
      </c>
      <c r="K6" s="136" t="str">
        <f t="shared" ref="K6:K69" ca="1" si="10">IFERROR(INDIRECT($A6&amp;"!$k$7",TRUE),"")</f>
        <v/>
      </c>
      <c r="L6" s="125" t="str">
        <f t="shared" ca="1" si="7"/>
        <v/>
      </c>
      <c r="M6" s="130">
        <f t="shared" ref="M6:M69" ca="1" si="11">IFERROR(INDIRECT($A6&amp;"!B$40",TRUE),"")</f>
        <v>0</v>
      </c>
      <c r="N6" s="131">
        <f t="shared" ref="N6:N69" ca="1" si="12">IFERROR(INDIRECT($A6&amp;"!c$40",TRUE),"")</f>
        <v>0</v>
      </c>
      <c r="O6" s="131">
        <f t="shared" ref="O6:O69" ca="1" si="13">IFERROR(INDIRECT($A6&amp;"!d$40",TRUE),"")</f>
        <v>0</v>
      </c>
      <c r="P6" s="132">
        <f t="shared" ref="P6:P69" ca="1" si="14">IFERROR(INDIRECT($A6&amp;"!e$40",TRUE),"")</f>
        <v>0</v>
      </c>
      <c r="Q6" s="155" t="str">
        <f t="shared" ref="Q6:Q69" ca="1" si="15">IFERROR(INDIRECT($A6&amp;"!n$3",TRUE),"")</f>
        <v xml:space="preserve">クリア ! </v>
      </c>
    </row>
    <row r="7" spans="1:17">
      <c r="A7" s="116">
        <v>3</v>
      </c>
      <c r="B7" s="116">
        <f t="shared" ca="1" si="8"/>
        <v>0</v>
      </c>
      <c r="C7" s="116">
        <f t="shared" ca="1" si="9"/>
        <v>0</v>
      </c>
      <c r="D7" s="116">
        <f t="shared" ca="1" si="0"/>
        <v>0</v>
      </c>
      <c r="E7" s="116">
        <f t="shared" ca="1" si="1"/>
        <v>0</v>
      </c>
      <c r="F7" s="116">
        <f t="shared" ca="1" si="2"/>
        <v>0</v>
      </c>
      <c r="G7" s="117" t="str">
        <f t="shared" ca="1" si="3"/>
        <v/>
      </c>
      <c r="H7" s="123">
        <f t="shared" ca="1" si="4"/>
        <v>0</v>
      </c>
      <c r="I7" s="124">
        <f t="shared" ca="1" si="5"/>
        <v>0</v>
      </c>
      <c r="J7" s="124">
        <f t="shared" ca="1" si="6"/>
        <v>0</v>
      </c>
      <c r="K7" s="136" t="str">
        <f t="shared" ca="1" si="10"/>
        <v/>
      </c>
      <c r="L7" s="126" t="str">
        <f t="shared" ca="1" si="7"/>
        <v/>
      </c>
      <c r="M7" s="130">
        <f t="shared" ca="1" si="11"/>
        <v>0</v>
      </c>
      <c r="N7" s="131">
        <f t="shared" ca="1" si="12"/>
        <v>0</v>
      </c>
      <c r="O7" s="131">
        <f t="shared" ca="1" si="13"/>
        <v>0</v>
      </c>
      <c r="P7" s="132">
        <f t="shared" ca="1" si="14"/>
        <v>0</v>
      </c>
      <c r="Q7" s="155" t="str">
        <f t="shared" ca="1" si="15"/>
        <v xml:space="preserve">クリア ! </v>
      </c>
    </row>
    <row r="8" spans="1:17">
      <c r="A8" s="116">
        <v>4</v>
      </c>
      <c r="B8" s="116">
        <f t="shared" ca="1" si="8"/>
        <v>0</v>
      </c>
      <c r="C8" s="116">
        <f t="shared" ca="1" si="9"/>
        <v>0</v>
      </c>
      <c r="D8" s="116">
        <f t="shared" ca="1" si="0"/>
        <v>0</v>
      </c>
      <c r="E8" s="116">
        <f t="shared" ca="1" si="1"/>
        <v>0</v>
      </c>
      <c r="F8" s="116">
        <f t="shared" ca="1" si="2"/>
        <v>0</v>
      </c>
      <c r="G8" s="117" t="str">
        <f t="shared" ca="1" si="3"/>
        <v/>
      </c>
      <c r="H8" s="123">
        <f t="shared" ca="1" si="4"/>
        <v>0</v>
      </c>
      <c r="I8" s="124">
        <f t="shared" ca="1" si="5"/>
        <v>0</v>
      </c>
      <c r="J8" s="124">
        <f t="shared" ca="1" si="6"/>
        <v>0</v>
      </c>
      <c r="K8" s="136" t="str">
        <f t="shared" ca="1" si="10"/>
        <v/>
      </c>
      <c r="L8" s="126" t="str">
        <f t="shared" ca="1" si="7"/>
        <v/>
      </c>
      <c r="M8" s="130">
        <f t="shared" ca="1" si="11"/>
        <v>0</v>
      </c>
      <c r="N8" s="131">
        <f t="shared" ca="1" si="12"/>
        <v>0</v>
      </c>
      <c r="O8" s="131">
        <f t="shared" ca="1" si="13"/>
        <v>0</v>
      </c>
      <c r="P8" s="132">
        <f t="shared" ca="1" si="14"/>
        <v>0</v>
      </c>
      <c r="Q8" s="155" t="str">
        <f t="shared" ca="1" si="15"/>
        <v xml:space="preserve">クリア ! </v>
      </c>
    </row>
    <row r="9" spans="1:17">
      <c r="A9" s="116">
        <v>5</v>
      </c>
      <c r="B9" s="116">
        <f t="shared" ca="1" si="8"/>
        <v>0</v>
      </c>
      <c r="C9" s="116">
        <f t="shared" ca="1" si="9"/>
        <v>0</v>
      </c>
      <c r="D9" s="116">
        <f t="shared" ca="1" si="0"/>
        <v>0</v>
      </c>
      <c r="E9" s="116">
        <f t="shared" ca="1" si="1"/>
        <v>0</v>
      </c>
      <c r="F9" s="116">
        <f t="shared" ca="1" si="2"/>
        <v>0</v>
      </c>
      <c r="G9" s="117" t="str">
        <f t="shared" ca="1" si="3"/>
        <v/>
      </c>
      <c r="H9" s="123">
        <f t="shared" ca="1" si="4"/>
        <v>0</v>
      </c>
      <c r="I9" s="124">
        <f t="shared" ca="1" si="5"/>
        <v>0</v>
      </c>
      <c r="J9" s="124">
        <f t="shared" ca="1" si="6"/>
        <v>0</v>
      </c>
      <c r="K9" s="136" t="str">
        <f t="shared" ca="1" si="10"/>
        <v/>
      </c>
      <c r="L9" s="126" t="str">
        <f t="shared" ca="1" si="7"/>
        <v/>
      </c>
      <c r="M9" s="130">
        <f t="shared" ca="1" si="11"/>
        <v>0</v>
      </c>
      <c r="N9" s="131">
        <f t="shared" ca="1" si="12"/>
        <v>0</v>
      </c>
      <c r="O9" s="131">
        <f t="shared" ca="1" si="13"/>
        <v>0</v>
      </c>
      <c r="P9" s="132">
        <f t="shared" ca="1" si="14"/>
        <v>0</v>
      </c>
      <c r="Q9" s="155" t="str">
        <f t="shared" ca="1" si="15"/>
        <v xml:space="preserve">クリア ! </v>
      </c>
    </row>
    <row r="10" spans="1:17">
      <c r="A10" s="116">
        <v>6</v>
      </c>
      <c r="B10" s="116">
        <f t="shared" ca="1" si="8"/>
        <v>0</v>
      </c>
      <c r="C10" s="116">
        <f t="shared" ca="1" si="9"/>
        <v>0</v>
      </c>
      <c r="D10" s="116">
        <f t="shared" ca="1" si="0"/>
        <v>0</v>
      </c>
      <c r="E10" s="116">
        <f t="shared" ca="1" si="1"/>
        <v>0</v>
      </c>
      <c r="F10" s="116">
        <f ca="1">IFERROR(COUNT(INDIRECT($A10&amp;"!$D$10:$D$17",TRUE)),"")</f>
        <v>0</v>
      </c>
      <c r="G10" s="117" t="str">
        <f t="shared" ca="1" si="3"/>
        <v/>
      </c>
      <c r="H10" s="123">
        <f t="shared" ca="1" si="4"/>
        <v>0</v>
      </c>
      <c r="I10" s="124">
        <f t="shared" ca="1" si="5"/>
        <v>0</v>
      </c>
      <c r="J10" s="124">
        <f t="shared" ca="1" si="6"/>
        <v>0</v>
      </c>
      <c r="K10" s="136" t="str">
        <f t="shared" ca="1" si="10"/>
        <v/>
      </c>
      <c r="L10" s="126" t="str">
        <f t="shared" ca="1" si="7"/>
        <v/>
      </c>
      <c r="M10" s="130">
        <f t="shared" ca="1" si="11"/>
        <v>0</v>
      </c>
      <c r="N10" s="131">
        <f t="shared" ca="1" si="12"/>
        <v>0</v>
      </c>
      <c r="O10" s="131">
        <f t="shared" ca="1" si="13"/>
        <v>0</v>
      </c>
      <c r="P10" s="132">
        <f t="shared" ca="1" si="14"/>
        <v>0</v>
      </c>
      <c r="Q10" s="155" t="str">
        <f t="shared" ca="1" si="15"/>
        <v xml:space="preserve">クリア ! </v>
      </c>
    </row>
    <row r="11" spans="1:17">
      <c r="A11" s="116">
        <v>7</v>
      </c>
      <c r="B11" s="116">
        <f t="shared" ca="1" si="8"/>
        <v>0</v>
      </c>
      <c r="C11" s="116">
        <f t="shared" ca="1" si="9"/>
        <v>0</v>
      </c>
      <c r="D11" s="116">
        <f t="shared" ca="1" si="0"/>
        <v>0</v>
      </c>
      <c r="E11" s="116">
        <f t="shared" ca="1" si="1"/>
        <v>0</v>
      </c>
      <c r="F11" s="116">
        <f t="shared" ca="1" si="2"/>
        <v>0</v>
      </c>
      <c r="G11" s="117" t="str">
        <f t="shared" ca="1" si="3"/>
        <v/>
      </c>
      <c r="H11" s="123">
        <f t="shared" ca="1" si="4"/>
        <v>0</v>
      </c>
      <c r="I11" s="124">
        <f t="shared" ca="1" si="5"/>
        <v>0</v>
      </c>
      <c r="J11" s="124">
        <f t="shared" ca="1" si="6"/>
        <v>0</v>
      </c>
      <c r="K11" s="136" t="str">
        <f t="shared" ca="1" si="10"/>
        <v/>
      </c>
      <c r="L11" s="126" t="str">
        <f t="shared" ca="1" si="7"/>
        <v/>
      </c>
      <c r="M11" s="130">
        <f t="shared" ca="1" si="11"/>
        <v>0</v>
      </c>
      <c r="N11" s="131">
        <f t="shared" ca="1" si="12"/>
        <v>0</v>
      </c>
      <c r="O11" s="131">
        <f t="shared" ca="1" si="13"/>
        <v>0</v>
      </c>
      <c r="P11" s="132">
        <f t="shared" ca="1" si="14"/>
        <v>0</v>
      </c>
      <c r="Q11" s="155" t="str">
        <f t="shared" ca="1" si="15"/>
        <v xml:space="preserve">クリア ! </v>
      </c>
    </row>
    <row r="12" spans="1:17">
      <c r="A12" s="116">
        <v>8</v>
      </c>
      <c r="B12" s="116">
        <f t="shared" ca="1" si="8"/>
        <v>0</v>
      </c>
      <c r="C12" s="116">
        <f t="shared" ca="1" si="9"/>
        <v>0</v>
      </c>
      <c r="D12" s="116">
        <f t="shared" ca="1" si="0"/>
        <v>0</v>
      </c>
      <c r="E12" s="116">
        <f t="shared" ca="1" si="1"/>
        <v>0</v>
      </c>
      <c r="F12" s="116">
        <f t="shared" ca="1" si="2"/>
        <v>0</v>
      </c>
      <c r="G12" s="117" t="str">
        <f t="shared" ca="1" si="3"/>
        <v/>
      </c>
      <c r="H12" s="123">
        <f t="shared" ca="1" si="4"/>
        <v>0</v>
      </c>
      <c r="I12" s="124">
        <f t="shared" ca="1" si="5"/>
        <v>0</v>
      </c>
      <c r="J12" s="124">
        <f t="shared" ca="1" si="6"/>
        <v>0</v>
      </c>
      <c r="K12" s="136" t="str">
        <f t="shared" ca="1" si="10"/>
        <v/>
      </c>
      <c r="L12" s="126" t="str">
        <f t="shared" ca="1" si="7"/>
        <v/>
      </c>
      <c r="M12" s="130">
        <f t="shared" ca="1" si="11"/>
        <v>0</v>
      </c>
      <c r="N12" s="131">
        <f t="shared" ca="1" si="12"/>
        <v>0</v>
      </c>
      <c r="O12" s="131">
        <f t="shared" ca="1" si="13"/>
        <v>0</v>
      </c>
      <c r="P12" s="132">
        <f t="shared" ca="1" si="14"/>
        <v>0</v>
      </c>
      <c r="Q12" s="155" t="str">
        <f t="shared" ca="1" si="15"/>
        <v xml:space="preserve">クリア ! </v>
      </c>
    </row>
    <row r="13" spans="1:17">
      <c r="A13" s="116">
        <v>9</v>
      </c>
      <c r="B13" s="116">
        <f t="shared" ca="1" si="8"/>
        <v>0</v>
      </c>
      <c r="C13" s="116">
        <f t="shared" ca="1" si="9"/>
        <v>0</v>
      </c>
      <c r="D13" s="116">
        <f t="shared" ca="1" si="0"/>
        <v>0</v>
      </c>
      <c r="E13" s="116">
        <f t="shared" ca="1" si="1"/>
        <v>0</v>
      </c>
      <c r="F13" s="116">
        <f t="shared" ca="1" si="2"/>
        <v>0</v>
      </c>
      <c r="G13" s="117" t="str">
        <f t="shared" ca="1" si="3"/>
        <v/>
      </c>
      <c r="H13" s="123">
        <f t="shared" ca="1" si="4"/>
        <v>0</v>
      </c>
      <c r="I13" s="124">
        <f t="shared" ca="1" si="5"/>
        <v>0</v>
      </c>
      <c r="J13" s="124">
        <f t="shared" ca="1" si="6"/>
        <v>0</v>
      </c>
      <c r="K13" s="136" t="str">
        <f t="shared" ca="1" si="10"/>
        <v/>
      </c>
      <c r="L13" s="126" t="str">
        <f t="shared" ca="1" si="7"/>
        <v/>
      </c>
      <c r="M13" s="130">
        <f t="shared" ca="1" si="11"/>
        <v>0</v>
      </c>
      <c r="N13" s="131">
        <f t="shared" ca="1" si="12"/>
        <v>0</v>
      </c>
      <c r="O13" s="131">
        <f t="shared" ca="1" si="13"/>
        <v>0</v>
      </c>
      <c r="P13" s="132">
        <f t="shared" ca="1" si="14"/>
        <v>0</v>
      </c>
      <c r="Q13" s="155" t="str">
        <f t="shared" ca="1" si="15"/>
        <v xml:space="preserve">クリア ! </v>
      </c>
    </row>
    <row r="14" spans="1:17">
      <c r="A14" s="116">
        <v>10</v>
      </c>
      <c r="B14" s="116">
        <f t="shared" ca="1" si="8"/>
        <v>0</v>
      </c>
      <c r="C14" s="116">
        <f t="shared" ca="1" si="9"/>
        <v>0</v>
      </c>
      <c r="D14" s="116">
        <f t="shared" ca="1" si="0"/>
        <v>0</v>
      </c>
      <c r="E14" s="116">
        <f t="shared" ca="1" si="1"/>
        <v>0</v>
      </c>
      <c r="F14" s="116">
        <f t="shared" ca="1" si="2"/>
        <v>0</v>
      </c>
      <c r="G14" s="117" t="str">
        <f t="shared" ca="1" si="3"/>
        <v/>
      </c>
      <c r="H14" s="123">
        <f t="shared" ca="1" si="4"/>
        <v>0</v>
      </c>
      <c r="I14" s="124">
        <f t="shared" ca="1" si="5"/>
        <v>0</v>
      </c>
      <c r="J14" s="124">
        <f t="shared" ca="1" si="6"/>
        <v>0</v>
      </c>
      <c r="K14" s="136" t="str">
        <f t="shared" ca="1" si="10"/>
        <v/>
      </c>
      <c r="L14" s="126" t="str">
        <f t="shared" ca="1" si="7"/>
        <v/>
      </c>
      <c r="M14" s="130">
        <f t="shared" ca="1" si="11"/>
        <v>0</v>
      </c>
      <c r="N14" s="131">
        <f t="shared" ca="1" si="12"/>
        <v>0</v>
      </c>
      <c r="O14" s="131">
        <f t="shared" ca="1" si="13"/>
        <v>0</v>
      </c>
      <c r="P14" s="132">
        <f t="shared" ca="1" si="14"/>
        <v>0</v>
      </c>
      <c r="Q14" s="155" t="str">
        <f t="shared" ca="1" si="15"/>
        <v xml:space="preserve">クリア ! </v>
      </c>
    </row>
    <row r="15" spans="1:17">
      <c r="A15" s="116">
        <v>11</v>
      </c>
      <c r="B15" s="116">
        <f t="shared" ca="1" si="8"/>
        <v>0</v>
      </c>
      <c r="C15" s="116">
        <f t="shared" ca="1" si="9"/>
        <v>0</v>
      </c>
      <c r="D15" s="116">
        <f t="shared" ca="1" si="0"/>
        <v>0</v>
      </c>
      <c r="E15" s="116">
        <f t="shared" ca="1" si="1"/>
        <v>0</v>
      </c>
      <c r="F15" s="116">
        <f t="shared" ca="1" si="2"/>
        <v>0</v>
      </c>
      <c r="G15" s="117" t="str">
        <f t="shared" ca="1" si="3"/>
        <v/>
      </c>
      <c r="H15" s="123">
        <f t="shared" ca="1" si="4"/>
        <v>0</v>
      </c>
      <c r="I15" s="124">
        <f t="shared" ca="1" si="5"/>
        <v>0</v>
      </c>
      <c r="J15" s="124">
        <f t="shared" ca="1" si="6"/>
        <v>0</v>
      </c>
      <c r="K15" s="136" t="str">
        <f t="shared" ca="1" si="10"/>
        <v/>
      </c>
      <c r="L15" s="126" t="str">
        <f t="shared" ca="1" si="7"/>
        <v/>
      </c>
      <c r="M15" s="130">
        <f t="shared" ca="1" si="11"/>
        <v>0</v>
      </c>
      <c r="N15" s="131">
        <f t="shared" ca="1" si="12"/>
        <v>0</v>
      </c>
      <c r="O15" s="131">
        <f t="shared" ca="1" si="13"/>
        <v>0</v>
      </c>
      <c r="P15" s="132">
        <f t="shared" ca="1" si="14"/>
        <v>0</v>
      </c>
      <c r="Q15" s="155" t="str">
        <f t="shared" ca="1" si="15"/>
        <v xml:space="preserve">クリア ! </v>
      </c>
    </row>
    <row r="16" spans="1:17">
      <c r="A16" s="116">
        <v>12</v>
      </c>
      <c r="B16" s="116">
        <f t="shared" ca="1" si="8"/>
        <v>0</v>
      </c>
      <c r="C16" s="116">
        <f t="shared" ca="1" si="9"/>
        <v>0</v>
      </c>
      <c r="D16" s="116">
        <f t="shared" ca="1" si="0"/>
        <v>0</v>
      </c>
      <c r="E16" s="116">
        <f t="shared" ca="1" si="1"/>
        <v>0</v>
      </c>
      <c r="F16" s="116">
        <f t="shared" ca="1" si="2"/>
        <v>0</v>
      </c>
      <c r="G16" s="117" t="str">
        <f t="shared" ca="1" si="3"/>
        <v/>
      </c>
      <c r="H16" s="123">
        <f t="shared" ca="1" si="4"/>
        <v>0</v>
      </c>
      <c r="I16" s="124">
        <f t="shared" ca="1" si="5"/>
        <v>0</v>
      </c>
      <c r="J16" s="124">
        <f t="shared" ca="1" si="6"/>
        <v>0</v>
      </c>
      <c r="K16" s="136" t="str">
        <f t="shared" ca="1" si="10"/>
        <v/>
      </c>
      <c r="L16" s="126" t="str">
        <f t="shared" ca="1" si="7"/>
        <v/>
      </c>
      <c r="M16" s="130">
        <f t="shared" ca="1" si="11"/>
        <v>0</v>
      </c>
      <c r="N16" s="131">
        <f t="shared" ca="1" si="12"/>
        <v>0</v>
      </c>
      <c r="O16" s="131">
        <f t="shared" ca="1" si="13"/>
        <v>0</v>
      </c>
      <c r="P16" s="132">
        <f t="shared" ca="1" si="14"/>
        <v>0</v>
      </c>
      <c r="Q16" s="155" t="str">
        <f t="shared" ca="1" si="15"/>
        <v xml:space="preserve">クリア ! </v>
      </c>
    </row>
    <row r="17" spans="1:17">
      <c r="A17" s="116">
        <v>13</v>
      </c>
      <c r="B17" s="116">
        <f t="shared" ca="1" si="8"/>
        <v>0</v>
      </c>
      <c r="C17" s="116">
        <f t="shared" ca="1" si="9"/>
        <v>0</v>
      </c>
      <c r="D17" s="116">
        <f t="shared" ca="1" si="0"/>
        <v>0</v>
      </c>
      <c r="E17" s="116">
        <f t="shared" ca="1" si="1"/>
        <v>0</v>
      </c>
      <c r="F17" s="116">
        <f t="shared" ca="1" si="2"/>
        <v>0</v>
      </c>
      <c r="G17" s="117" t="str">
        <f t="shared" ca="1" si="3"/>
        <v/>
      </c>
      <c r="H17" s="123">
        <f t="shared" ca="1" si="4"/>
        <v>0</v>
      </c>
      <c r="I17" s="124">
        <f t="shared" ca="1" si="5"/>
        <v>0</v>
      </c>
      <c r="J17" s="124">
        <f t="shared" ca="1" si="6"/>
        <v>0</v>
      </c>
      <c r="K17" s="136" t="str">
        <f t="shared" ca="1" si="10"/>
        <v/>
      </c>
      <c r="L17" s="126" t="str">
        <f t="shared" ca="1" si="7"/>
        <v/>
      </c>
      <c r="M17" s="130">
        <f t="shared" ca="1" si="11"/>
        <v>0</v>
      </c>
      <c r="N17" s="131">
        <f t="shared" ca="1" si="12"/>
        <v>0</v>
      </c>
      <c r="O17" s="131">
        <f t="shared" ca="1" si="13"/>
        <v>0</v>
      </c>
      <c r="P17" s="132">
        <f t="shared" ca="1" si="14"/>
        <v>0</v>
      </c>
      <c r="Q17" s="155" t="str">
        <f t="shared" ca="1" si="15"/>
        <v xml:space="preserve">クリア ! </v>
      </c>
    </row>
    <row r="18" spans="1:17">
      <c r="A18" s="116">
        <v>14</v>
      </c>
      <c r="B18" s="116">
        <f t="shared" ca="1" si="8"/>
        <v>0</v>
      </c>
      <c r="C18" s="116">
        <f t="shared" ca="1" si="9"/>
        <v>0</v>
      </c>
      <c r="D18" s="116">
        <f t="shared" ca="1" si="0"/>
        <v>0</v>
      </c>
      <c r="E18" s="116">
        <f t="shared" ca="1" si="1"/>
        <v>0</v>
      </c>
      <c r="F18" s="116">
        <f t="shared" ca="1" si="2"/>
        <v>0</v>
      </c>
      <c r="G18" s="117" t="str">
        <f t="shared" ca="1" si="3"/>
        <v/>
      </c>
      <c r="H18" s="123">
        <f t="shared" ca="1" si="4"/>
        <v>0</v>
      </c>
      <c r="I18" s="124">
        <f t="shared" ca="1" si="5"/>
        <v>0</v>
      </c>
      <c r="J18" s="124">
        <f t="shared" ca="1" si="6"/>
        <v>0</v>
      </c>
      <c r="K18" s="136" t="str">
        <f t="shared" ca="1" si="10"/>
        <v/>
      </c>
      <c r="L18" s="126" t="str">
        <f t="shared" ca="1" si="7"/>
        <v/>
      </c>
      <c r="M18" s="130">
        <f t="shared" ca="1" si="11"/>
        <v>0</v>
      </c>
      <c r="N18" s="131">
        <f t="shared" ca="1" si="12"/>
        <v>0</v>
      </c>
      <c r="O18" s="131">
        <f t="shared" ca="1" si="13"/>
        <v>0</v>
      </c>
      <c r="P18" s="132">
        <f t="shared" ca="1" si="14"/>
        <v>0</v>
      </c>
      <c r="Q18" s="155" t="str">
        <f t="shared" ca="1" si="15"/>
        <v xml:space="preserve">クリア ! </v>
      </c>
    </row>
    <row r="19" spans="1:17">
      <c r="A19" s="116">
        <v>15</v>
      </c>
      <c r="B19" s="116">
        <f t="shared" ca="1" si="8"/>
        <v>0</v>
      </c>
      <c r="C19" s="116">
        <f t="shared" ca="1" si="9"/>
        <v>0</v>
      </c>
      <c r="D19" s="116">
        <f t="shared" ca="1" si="0"/>
        <v>0</v>
      </c>
      <c r="E19" s="116">
        <f t="shared" ca="1" si="1"/>
        <v>0</v>
      </c>
      <c r="F19" s="116">
        <f t="shared" ca="1" si="2"/>
        <v>0</v>
      </c>
      <c r="G19" s="117" t="str">
        <f t="shared" ca="1" si="3"/>
        <v/>
      </c>
      <c r="H19" s="123">
        <f t="shared" ca="1" si="4"/>
        <v>0</v>
      </c>
      <c r="I19" s="124">
        <f t="shared" ca="1" si="5"/>
        <v>0</v>
      </c>
      <c r="J19" s="124">
        <f t="shared" ca="1" si="6"/>
        <v>0</v>
      </c>
      <c r="K19" s="136" t="str">
        <f t="shared" ca="1" si="10"/>
        <v/>
      </c>
      <c r="L19" s="126" t="str">
        <f t="shared" ca="1" si="7"/>
        <v/>
      </c>
      <c r="M19" s="130">
        <f t="shared" ca="1" si="11"/>
        <v>0</v>
      </c>
      <c r="N19" s="131">
        <f t="shared" ca="1" si="12"/>
        <v>0</v>
      </c>
      <c r="O19" s="131">
        <f t="shared" ca="1" si="13"/>
        <v>0</v>
      </c>
      <c r="P19" s="132">
        <f t="shared" ca="1" si="14"/>
        <v>0</v>
      </c>
      <c r="Q19" s="155" t="str">
        <f t="shared" ca="1" si="15"/>
        <v xml:space="preserve">クリア ! </v>
      </c>
    </row>
    <row r="20" spans="1:17">
      <c r="A20" s="116">
        <v>16</v>
      </c>
      <c r="B20" s="116">
        <f t="shared" ca="1" si="8"/>
        <v>0</v>
      </c>
      <c r="C20" s="116">
        <f t="shared" ca="1" si="9"/>
        <v>0</v>
      </c>
      <c r="D20" s="116">
        <f t="shared" ca="1" si="0"/>
        <v>0</v>
      </c>
      <c r="E20" s="116">
        <f t="shared" ca="1" si="1"/>
        <v>0</v>
      </c>
      <c r="F20" s="116">
        <f t="shared" ca="1" si="2"/>
        <v>0</v>
      </c>
      <c r="G20" s="117" t="str">
        <f t="shared" ca="1" si="3"/>
        <v/>
      </c>
      <c r="H20" s="123">
        <f t="shared" ca="1" si="4"/>
        <v>0</v>
      </c>
      <c r="I20" s="124">
        <f t="shared" ca="1" si="5"/>
        <v>0</v>
      </c>
      <c r="J20" s="124">
        <f t="shared" ca="1" si="6"/>
        <v>0</v>
      </c>
      <c r="K20" s="136" t="str">
        <f t="shared" ca="1" si="10"/>
        <v/>
      </c>
      <c r="L20" s="126" t="str">
        <f t="shared" ca="1" si="7"/>
        <v/>
      </c>
      <c r="M20" s="130">
        <f t="shared" ca="1" si="11"/>
        <v>0</v>
      </c>
      <c r="N20" s="131">
        <f t="shared" ca="1" si="12"/>
        <v>0</v>
      </c>
      <c r="O20" s="131">
        <f t="shared" ca="1" si="13"/>
        <v>0</v>
      </c>
      <c r="P20" s="132">
        <f t="shared" ca="1" si="14"/>
        <v>0</v>
      </c>
      <c r="Q20" s="155" t="str">
        <f t="shared" ca="1" si="15"/>
        <v xml:space="preserve">クリア ! </v>
      </c>
    </row>
    <row r="21" spans="1:17">
      <c r="A21" s="116">
        <v>17</v>
      </c>
      <c r="B21" s="116">
        <f t="shared" ca="1" si="8"/>
        <v>0</v>
      </c>
      <c r="C21" s="116">
        <f t="shared" ca="1" si="9"/>
        <v>0</v>
      </c>
      <c r="D21" s="116">
        <f t="shared" ca="1" si="0"/>
        <v>0</v>
      </c>
      <c r="E21" s="116">
        <f t="shared" ca="1" si="1"/>
        <v>0</v>
      </c>
      <c r="F21" s="116">
        <f t="shared" ca="1" si="2"/>
        <v>0</v>
      </c>
      <c r="G21" s="117" t="str">
        <f t="shared" ca="1" si="3"/>
        <v/>
      </c>
      <c r="H21" s="123">
        <f t="shared" ca="1" si="4"/>
        <v>0</v>
      </c>
      <c r="I21" s="124">
        <f t="shared" ca="1" si="5"/>
        <v>0</v>
      </c>
      <c r="J21" s="124">
        <f t="shared" ca="1" si="6"/>
        <v>0</v>
      </c>
      <c r="K21" s="136" t="str">
        <f t="shared" ca="1" si="10"/>
        <v/>
      </c>
      <c r="L21" s="126" t="str">
        <f t="shared" ca="1" si="7"/>
        <v/>
      </c>
      <c r="M21" s="130">
        <f t="shared" ca="1" si="11"/>
        <v>0</v>
      </c>
      <c r="N21" s="131">
        <f t="shared" ca="1" si="12"/>
        <v>0</v>
      </c>
      <c r="O21" s="131">
        <f t="shared" ca="1" si="13"/>
        <v>0</v>
      </c>
      <c r="P21" s="132">
        <f t="shared" ca="1" si="14"/>
        <v>0</v>
      </c>
      <c r="Q21" s="155" t="str">
        <f t="shared" ca="1" si="15"/>
        <v xml:space="preserve">クリア ! </v>
      </c>
    </row>
    <row r="22" spans="1:17">
      <c r="A22" s="116">
        <v>18</v>
      </c>
      <c r="B22" s="116">
        <f t="shared" ca="1" si="8"/>
        <v>0</v>
      </c>
      <c r="C22" s="116">
        <f t="shared" ca="1" si="9"/>
        <v>0</v>
      </c>
      <c r="D22" s="116">
        <f t="shared" ca="1" si="0"/>
        <v>0</v>
      </c>
      <c r="E22" s="116">
        <f t="shared" ca="1" si="1"/>
        <v>0</v>
      </c>
      <c r="F22" s="116">
        <f t="shared" ca="1" si="2"/>
        <v>0</v>
      </c>
      <c r="G22" s="117" t="str">
        <f t="shared" ca="1" si="3"/>
        <v/>
      </c>
      <c r="H22" s="123">
        <f t="shared" ca="1" si="4"/>
        <v>0</v>
      </c>
      <c r="I22" s="124">
        <f t="shared" ca="1" si="5"/>
        <v>0</v>
      </c>
      <c r="J22" s="124">
        <f t="shared" ca="1" si="6"/>
        <v>0</v>
      </c>
      <c r="K22" s="136" t="str">
        <f t="shared" ca="1" si="10"/>
        <v/>
      </c>
      <c r="L22" s="126" t="str">
        <f t="shared" ca="1" si="7"/>
        <v/>
      </c>
      <c r="M22" s="130">
        <f t="shared" ca="1" si="11"/>
        <v>0</v>
      </c>
      <c r="N22" s="131">
        <f t="shared" ca="1" si="12"/>
        <v>0</v>
      </c>
      <c r="O22" s="131">
        <f t="shared" ca="1" si="13"/>
        <v>0</v>
      </c>
      <c r="P22" s="132">
        <f t="shared" ca="1" si="14"/>
        <v>0</v>
      </c>
      <c r="Q22" s="155" t="str">
        <f t="shared" ca="1" si="15"/>
        <v xml:space="preserve">クリア ! </v>
      </c>
    </row>
    <row r="23" spans="1:17">
      <c r="A23" s="116">
        <v>19</v>
      </c>
      <c r="B23" s="116">
        <f t="shared" ca="1" si="8"/>
        <v>0</v>
      </c>
      <c r="C23" s="116">
        <f t="shared" ca="1" si="9"/>
        <v>0</v>
      </c>
      <c r="D23" s="116">
        <f t="shared" ca="1" si="0"/>
        <v>0</v>
      </c>
      <c r="E23" s="116">
        <f t="shared" ca="1" si="1"/>
        <v>0</v>
      </c>
      <c r="F23" s="116">
        <f t="shared" ca="1" si="2"/>
        <v>0</v>
      </c>
      <c r="G23" s="117" t="str">
        <f t="shared" ca="1" si="3"/>
        <v/>
      </c>
      <c r="H23" s="123">
        <f t="shared" ca="1" si="4"/>
        <v>0</v>
      </c>
      <c r="I23" s="124">
        <f t="shared" ca="1" si="5"/>
        <v>0</v>
      </c>
      <c r="J23" s="124">
        <f t="shared" ca="1" si="6"/>
        <v>0</v>
      </c>
      <c r="K23" s="136" t="str">
        <f t="shared" ca="1" si="10"/>
        <v/>
      </c>
      <c r="L23" s="126" t="str">
        <f t="shared" ca="1" si="7"/>
        <v/>
      </c>
      <c r="M23" s="130">
        <f t="shared" ca="1" si="11"/>
        <v>0</v>
      </c>
      <c r="N23" s="131">
        <f t="shared" ca="1" si="12"/>
        <v>0</v>
      </c>
      <c r="O23" s="131">
        <f t="shared" ca="1" si="13"/>
        <v>0</v>
      </c>
      <c r="P23" s="132">
        <f t="shared" ca="1" si="14"/>
        <v>0</v>
      </c>
      <c r="Q23" s="155" t="str">
        <f t="shared" ca="1" si="15"/>
        <v xml:space="preserve">クリア ! </v>
      </c>
    </row>
    <row r="24" spans="1:17">
      <c r="A24" s="116">
        <v>20</v>
      </c>
      <c r="B24" s="116">
        <f t="shared" ca="1" si="8"/>
        <v>0</v>
      </c>
      <c r="C24" s="116">
        <f t="shared" ca="1" si="9"/>
        <v>0</v>
      </c>
      <c r="D24" s="116">
        <f t="shared" ca="1" si="0"/>
        <v>0</v>
      </c>
      <c r="E24" s="116">
        <f t="shared" ca="1" si="1"/>
        <v>0</v>
      </c>
      <c r="F24" s="116">
        <f t="shared" ca="1" si="2"/>
        <v>0</v>
      </c>
      <c r="G24" s="117" t="str">
        <f t="shared" ca="1" si="3"/>
        <v/>
      </c>
      <c r="H24" s="123">
        <f t="shared" ca="1" si="4"/>
        <v>0</v>
      </c>
      <c r="I24" s="124">
        <f t="shared" ca="1" si="5"/>
        <v>0</v>
      </c>
      <c r="J24" s="124">
        <f t="shared" ca="1" si="6"/>
        <v>0</v>
      </c>
      <c r="K24" s="136" t="str">
        <f t="shared" ca="1" si="10"/>
        <v/>
      </c>
      <c r="L24" s="126" t="str">
        <f t="shared" ca="1" si="7"/>
        <v/>
      </c>
      <c r="M24" s="130">
        <f t="shared" ca="1" si="11"/>
        <v>0</v>
      </c>
      <c r="N24" s="131">
        <f t="shared" ca="1" si="12"/>
        <v>0</v>
      </c>
      <c r="O24" s="131">
        <f t="shared" ca="1" si="13"/>
        <v>0</v>
      </c>
      <c r="P24" s="132">
        <f t="shared" ca="1" si="14"/>
        <v>0</v>
      </c>
      <c r="Q24" s="155" t="str">
        <f t="shared" ca="1" si="15"/>
        <v xml:space="preserve">クリア ! </v>
      </c>
    </row>
    <row r="25" spans="1:17">
      <c r="A25" s="116">
        <v>21</v>
      </c>
      <c r="B25" s="116">
        <f t="shared" ca="1" si="8"/>
        <v>0</v>
      </c>
      <c r="C25" s="116">
        <f t="shared" ca="1" si="9"/>
        <v>0</v>
      </c>
      <c r="D25" s="116">
        <f t="shared" ca="1" si="0"/>
        <v>0</v>
      </c>
      <c r="E25" s="116">
        <f t="shared" ca="1" si="1"/>
        <v>0</v>
      </c>
      <c r="F25" s="116">
        <f t="shared" ca="1" si="2"/>
        <v>0</v>
      </c>
      <c r="G25" s="117" t="str">
        <f t="shared" ca="1" si="3"/>
        <v/>
      </c>
      <c r="H25" s="123">
        <f t="shared" ca="1" si="4"/>
        <v>0</v>
      </c>
      <c r="I25" s="124">
        <f t="shared" ca="1" si="5"/>
        <v>0</v>
      </c>
      <c r="J25" s="124">
        <f t="shared" ca="1" si="6"/>
        <v>0</v>
      </c>
      <c r="K25" s="136" t="str">
        <f t="shared" ca="1" si="10"/>
        <v/>
      </c>
      <c r="L25" s="126" t="str">
        <f t="shared" ca="1" si="7"/>
        <v/>
      </c>
      <c r="M25" s="130">
        <f t="shared" ca="1" si="11"/>
        <v>0</v>
      </c>
      <c r="N25" s="131">
        <f t="shared" ca="1" si="12"/>
        <v>0</v>
      </c>
      <c r="O25" s="131">
        <f t="shared" ca="1" si="13"/>
        <v>0</v>
      </c>
      <c r="P25" s="132">
        <f t="shared" ca="1" si="14"/>
        <v>0</v>
      </c>
      <c r="Q25" s="155" t="str">
        <f t="shared" ca="1" si="15"/>
        <v xml:space="preserve">クリア ! </v>
      </c>
    </row>
    <row r="26" spans="1:17">
      <c r="A26" s="116">
        <v>22</v>
      </c>
      <c r="B26" s="116">
        <f t="shared" ca="1" si="8"/>
        <v>0</v>
      </c>
      <c r="C26" s="116">
        <f t="shared" ca="1" si="9"/>
        <v>0</v>
      </c>
      <c r="D26" s="116">
        <f t="shared" ca="1" si="0"/>
        <v>0</v>
      </c>
      <c r="E26" s="116">
        <f t="shared" ca="1" si="1"/>
        <v>0</v>
      </c>
      <c r="F26" s="116">
        <f t="shared" ca="1" si="2"/>
        <v>0</v>
      </c>
      <c r="G26" s="117" t="str">
        <f t="shared" ca="1" si="3"/>
        <v/>
      </c>
      <c r="H26" s="123">
        <f t="shared" ca="1" si="4"/>
        <v>0</v>
      </c>
      <c r="I26" s="124">
        <f t="shared" ca="1" si="5"/>
        <v>0</v>
      </c>
      <c r="J26" s="124">
        <f t="shared" ca="1" si="6"/>
        <v>0</v>
      </c>
      <c r="K26" s="136" t="str">
        <f t="shared" ca="1" si="10"/>
        <v/>
      </c>
      <c r="L26" s="126" t="str">
        <f t="shared" ca="1" si="7"/>
        <v/>
      </c>
      <c r="M26" s="130">
        <f t="shared" ca="1" si="11"/>
        <v>0</v>
      </c>
      <c r="N26" s="131">
        <f t="shared" ca="1" si="12"/>
        <v>0</v>
      </c>
      <c r="O26" s="131">
        <f t="shared" ca="1" si="13"/>
        <v>0</v>
      </c>
      <c r="P26" s="132">
        <f t="shared" ca="1" si="14"/>
        <v>0</v>
      </c>
      <c r="Q26" s="155" t="str">
        <f t="shared" ca="1" si="15"/>
        <v xml:space="preserve">クリア ! </v>
      </c>
    </row>
    <row r="27" spans="1:17">
      <c r="A27" s="116">
        <v>23</v>
      </c>
      <c r="B27" s="116">
        <f t="shared" ca="1" si="8"/>
        <v>0</v>
      </c>
      <c r="C27" s="116">
        <f t="shared" ca="1" si="9"/>
        <v>0</v>
      </c>
      <c r="D27" s="116">
        <f t="shared" ca="1" si="0"/>
        <v>0</v>
      </c>
      <c r="E27" s="116">
        <f t="shared" ca="1" si="1"/>
        <v>0</v>
      </c>
      <c r="F27" s="116">
        <f t="shared" ca="1" si="2"/>
        <v>0</v>
      </c>
      <c r="G27" s="117" t="str">
        <f t="shared" ca="1" si="3"/>
        <v/>
      </c>
      <c r="H27" s="123">
        <f t="shared" ca="1" si="4"/>
        <v>0</v>
      </c>
      <c r="I27" s="124">
        <f t="shared" ca="1" si="5"/>
        <v>0</v>
      </c>
      <c r="J27" s="124">
        <f t="shared" ca="1" si="6"/>
        <v>0</v>
      </c>
      <c r="K27" s="136" t="str">
        <f t="shared" ca="1" si="10"/>
        <v/>
      </c>
      <c r="L27" s="126" t="str">
        <f t="shared" ca="1" si="7"/>
        <v/>
      </c>
      <c r="M27" s="130">
        <f t="shared" ca="1" si="11"/>
        <v>0</v>
      </c>
      <c r="N27" s="131">
        <f t="shared" ca="1" si="12"/>
        <v>0</v>
      </c>
      <c r="O27" s="131">
        <f t="shared" ca="1" si="13"/>
        <v>0</v>
      </c>
      <c r="P27" s="132">
        <f t="shared" ca="1" si="14"/>
        <v>0</v>
      </c>
      <c r="Q27" s="155" t="str">
        <f t="shared" ca="1" si="15"/>
        <v xml:space="preserve">クリア ! </v>
      </c>
    </row>
    <row r="28" spans="1:17">
      <c r="A28" s="116">
        <v>24</v>
      </c>
      <c r="B28" s="116">
        <f t="shared" ca="1" si="8"/>
        <v>0</v>
      </c>
      <c r="C28" s="116">
        <f t="shared" ca="1" si="9"/>
        <v>0</v>
      </c>
      <c r="D28" s="116">
        <f t="shared" ca="1" si="0"/>
        <v>0</v>
      </c>
      <c r="E28" s="116">
        <f t="shared" ca="1" si="1"/>
        <v>0</v>
      </c>
      <c r="F28" s="116">
        <f t="shared" ca="1" si="2"/>
        <v>0</v>
      </c>
      <c r="G28" s="117" t="str">
        <f t="shared" ca="1" si="3"/>
        <v/>
      </c>
      <c r="H28" s="123">
        <f t="shared" ca="1" si="4"/>
        <v>0</v>
      </c>
      <c r="I28" s="124">
        <f t="shared" ca="1" si="5"/>
        <v>0</v>
      </c>
      <c r="J28" s="124">
        <f t="shared" ca="1" si="6"/>
        <v>0</v>
      </c>
      <c r="K28" s="136" t="str">
        <f t="shared" ca="1" si="10"/>
        <v/>
      </c>
      <c r="L28" s="126" t="str">
        <f t="shared" ca="1" si="7"/>
        <v/>
      </c>
      <c r="M28" s="130">
        <f t="shared" ca="1" si="11"/>
        <v>0</v>
      </c>
      <c r="N28" s="131">
        <f t="shared" ca="1" si="12"/>
        <v>0</v>
      </c>
      <c r="O28" s="131">
        <f t="shared" ca="1" si="13"/>
        <v>0</v>
      </c>
      <c r="P28" s="132">
        <f t="shared" ca="1" si="14"/>
        <v>0</v>
      </c>
      <c r="Q28" s="155" t="str">
        <f t="shared" ca="1" si="15"/>
        <v xml:space="preserve">クリア ! </v>
      </c>
    </row>
    <row r="29" spans="1:17">
      <c r="A29" s="116">
        <v>25</v>
      </c>
      <c r="B29" s="116">
        <f t="shared" ca="1" si="8"/>
        <v>0</v>
      </c>
      <c r="C29" s="116">
        <f t="shared" ca="1" si="9"/>
        <v>0</v>
      </c>
      <c r="D29" s="116">
        <f t="shared" ca="1" si="0"/>
        <v>0</v>
      </c>
      <c r="E29" s="116">
        <f t="shared" ca="1" si="1"/>
        <v>0</v>
      </c>
      <c r="F29" s="116">
        <f t="shared" ca="1" si="2"/>
        <v>0</v>
      </c>
      <c r="G29" s="117" t="str">
        <f t="shared" ca="1" si="3"/>
        <v/>
      </c>
      <c r="H29" s="123">
        <f t="shared" ca="1" si="4"/>
        <v>0</v>
      </c>
      <c r="I29" s="124">
        <f t="shared" ca="1" si="5"/>
        <v>0</v>
      </c>
      <c r="J29" s="124">
        <f t="shared" ca="1" si="6"/>
        <v>0</v>
      </c>
      <c r="K29" s="136" t="str">
        <f t="shared" ca="1" si="10"/>
        <v/>
      </c>
      <c r="L29" s="126" t="str">
        <f t="shared" ca="1" si="7"/>
        <v/>
      </c>
      <c r="M29" s="130">
        <f t="shared" ca="1" si="11"/>
        <v>0</v>
      </c>
      <c r="N29" s="131">
        <f t="shared" ca="1" si="12"/>
        <v>0</v>
      </c>
      <c r="O29" s="131">
        <f t="shared" ca="1" si="13"/>
        <v>0</v>
      </c>
      <c r="P29" s="132">
        <f t="shared" ca="1" si="14"/>
        <v>0</v>
      </c>
      <c r="Q29" s="155" t="str">
        <f t="shared" ca="1" si="15"/>
        <v xml:space="preserve">クリア ! </v>
      </c>
    </row>
    <row r="30" spans="1:17">
      <c r="A30" s="116">
        <v>26</v>
      </c>
      <c r="B30" s="116">
        <f t="shared" ca="1" si="8"/>
        <v>0</v>
      </c>
      <c r="C30" s="116">
        <f t="shared" ca="1" si="9"/>
        <v>0</v>
      </c>
      <c r="D30" s="116">
        <f t="shared" ca="1" si="0"/>
        <v>0</v>
      </c>
      <c r="E30" s="116">
        <f t="shared" ca="1" si="1"/>
        <v>0</v>
      </c>
      <c r="F30" s="116">
        <f t="shared" ca="1" si="2"/>
        <v>0</v>
      </c>
      <c r="G30" s="117" t="str">
        <f t="shared" ca="1" si="3"/>
        <v/>
      </c>
      <c r="H30" s="123">
        <f t="shared" ca="1" si="4"/>
        <v>0</v>
      </c>
      <c r="I30" s="124">
        <f t="shared" ca="1" si="5"/>
        <v>0</v>
      </c>
      <c r="J30" s="124">
        <f t="shared" ca="1" si="6"/>
        <v>0</v>
      </c>
      <c r="K30" s="136" t="str">
        <f t="shared" ca="1" si="10"/>
        <v/>
      </c>
      <c r="L30" s="126" t="str">
        <f t="shared" ca="1" si="7"/>
        <v/>
      </c>
      <c r="M30" s="130">
        <f t="shared" ca="1" si="11"/>
        <v>0</v>
      </c>
      <c r="N30" s="131">
        <f t="shared" ca="1" si="12"/>
        <v>0</v>
      </c>
      <c r="O30" s="131">
        <f t="shared" ca="1" si="13"/>
        <v>0</v>
      </c>
      <c r="P30" s="132">
        <f t="shared" ca="1" si="14"/>
        <v>0</v>
      </c>
      <c r="Q30" s="155" t="str">
        <f t="shared" ca="1" si="15"/>
        <v xml:space="preserve">クリア ! </v>
      </c>
    </row>
    <row r="31" spans="1:17">
      <c r="A31" s="116">
        <v>27</v>
      </c>
      <c r="B31" s="116">
        <f t="shared" ca="1" si="8"/>
        <v>0</v>
      </c>
      <c r="C31" s="116">
        <f t="shared" ca="1" si="9"/>
        <v>0</v>
      </c>
      <c r="D31" s="116">
        <f t="shared" ca="1" si="0"/>
        <v>0</v>
      </c>
      <c r="E31" s="116">
        <f t="shared" ca="1" si="1"/>
        <v>0</v>
      </c>
      <c r="F31" s="116">
        <f t="shared" ca="1" si="2"/>
        <v>0</v>
      </c>
      <c r="G31" s="117" t="str">
        <f t="shared" ca="1" si="3"/>
        <v/>
      </c>
      <c r="H31" s="123">
        <f t="shared" ca="1" si="4"/>
        <v>0</v>
      </c>
      <c r="I31" s="124">
        <f t="shared" ca="1" si="5"/>
        <v>0</v>
      </c>
      <c r="J31" s="124">
        <f t="shared" ca="1" si="6"/>
        <v>0</v>
      </c>
      <c r="K31" s="136" t="str">
        <f t="shared" ca="1" si="10"/>
        <v/>
      </c>
      <c r="L31" s="126" t="str">
        <f t="shared" ca="1" si="7"/>
        <v/>
      </c>
      <c r="M31" s="130">
        <f t="shared" ca="1" si="11"/>
        <v>0</v>
      </c>
      <c r="N31" s="131">
        <f t="shared" ca="1" si="12"/>
        <v>0</v>
      </c>
      <c r="O31" s="131">
        <f t="shared" ca="1" si="13"/>
        <v>0</v>
      </c>
      <c r="P31" s="132">
        <f t="shared" ca="1" si="14"/>
        <v>0</v>
      </c>
      <c r="Q31" s="155" t="str">
        <f t="shared" ca="1" si="15"/>
        <v xml:space="preserve">クリア ! </v>
      </c>
    </row>
    <row r="32" spans="1:17">
      <c r="A32" s="116">
        <v>28</v>
      </c>
      <c r="B32" s="116">
        <f t="shared" ca="1" si="8"/>
        <v>0</v>
      </c>
      <c r="C32" s="116">
        <f t="shared" ca="1" si="9"/>
        <v>0</v>
      </c>
      <c r="D32" s="116">
        <f t="shared" ca="1" si="0"/>
        <v>0</v>
      </c>
      <c r="E32" s="116">
        <f t="shared" ca="1" si="1"/>
        <v>0</v>
      </c>
      <c r="F32" s="116">
        <f t="shared" ca="1" si="2"/>
        <v>0</v>
      </c>
      <c r="G32" s="117" t="str">
        <f t="shared" ca="1" si="3"/>
        <v/>
      </c>
      <c r="H32" s="123">
        <f t="shared" ca="1" si="4"/>
        <v>0</v>
      </c>
      <c r="I32" s="124">
        <f t="shared" ca="1" si="5"/>
        <v>0</v>
      </c>
      <c r="J32" s="124">
        <f t="shared" ca="1" si="6"/>
        <v>0</v>
      </c>
      <c r="K32" s="136" t="str">
        <f t="shared" ca="1" si="10"/>
        <v/>
      </c>
      <c r="L32" s="126" t="str">
        <f t="shared" ca="1" si="7"/>
        <v/>
      </c>
      <c r="M32" s="130">
        <f t="shared" ca="1" si="11"/>
        <v>0</v>
      </c>
      <c r="N32" s="131">
        <f t="shared" ca="1" si="12"/>
        <v>0</v>
      </c>
      <c r="O32" s="131">
        <f t="shared" ca="1" si="13"/>
        <v>0</v>
      </c>
      <c r="P32" s="132">
        <f t="shared" ca="1" si="14"/>
        <v>0</v>
      </c>
      <c r="Q32" s="155" t="str">
        <f t="shared" ca="1" si="15"/>
        <v xml:space="preserve">クリア ! </v>
      </c>
    </row>
    <row r="33" spans="1:17">
      <c r="A33" s="116">
        <v>29</v>
      </c>
      <c r="B33" s="116">
        <f t="shared" ca="1" si="8"/>
        <v>0</v>
      </c>
      <c r="C33" s="116">
        <f t="shared" ca="1" si="9"/>
        <v>0</v>
      </c>
      <c r="D33" s="116">
        <f t="shared" ca="1" si="0"/>
        <v>0</v>
      </c>
      <c r="E33" s="116">
        <f t="shared" ca="1" si="1"/>
        <v>0</v>
      </c>
      <c r="F33" s="116">
        <f t="shared" ca="1" si="2"/>
        <v>0</v>
      </c>
      <c r="G33" s="117" t="str">
        <f t="shared" ca="1" si="3"/>
        <v/>
      </c>
      <c r="H33" s="123">
        <f t="shared" ca="1" si="4"/>
        <v>0</v>
      </c>
      <c r="I33" s="124">
        <f t="shared" ca="1" si="5"/>
        <v>0</v>
      </c>
      <c r="J33" s="124">
        <f t="shared" ca="1" si="6"/>
        <v>0</v>
      </c>
      <c r="K33" s="136" t="str">
        <f t="shared" ca="1" si="10"/>
        <v/>
      </c>
      <c r="L33" s="126" t="str">
        <f t="shared" ca="1" si="7"/>
        <v/>
      </c>
      <c r="M33" s="130">
        <f t="shared" ca="1" si="11"/>
        <v>0</v>
      </c>
      <c r="N33" s="131">
        <f t="shared" ca="1" si="12"/>
        <v>0</v>
      </c>
      <c r="O33" s="131">
        <f t="shared" ca="1" si="13"/>
        <v>0</v>
      </c>
      <c r="P33" s="132">
        <f t="shared" ca="1" si="14"/>
        <v>0</v>
      </c>
      <c r="Q33" s="155" t="str">
        <f t="shared" ca="1" si="15"/>
        <v xml:space="preserve">クリア ! </v>
      </c>
    </row>
    <row r="34" spans="1:17">
      <c r="A34" s="116">
        <v>30</v>
      </c>
      <c r="B34" s="116">
        <f t="shared" ca="1" si="8"/>
        <v>0</v>
      </c>
      <c r="C34" s="116">
        <f t="shared" ca="1" si="9"/>
        <v>0</v>
      </c>
      <c r="D34" s="116">
        <f t="shared" ca="1" si="0"/>
        <v>0</v>
      </c>
      <c r="E34" s="116">
        <f t="shared" ca="1" si="1"/>
        <v>0</v>
      </c>
      <c r="F34" s="116">
        <f t="shared" ca="1" si="2"/>
        <v>0</v>
      </c>
      <c r="G34" s="117" t="str">
        <f t="shared" ca="1" si="3"/>
        <v/>
      </c>
      <c r="H34" s="123">
        <f t="shared" ca="1" si="4"/>
        <v>0</v>
      </c>
      <c r="I34" s="124">
        <f t="shared" ca="1" si="5"/>
        <v>0</v>
      </c>
      <c r="J34" s="124">
        <f t="shared" ca="1" si="6"/>
        <v>0</v>
      </c>
      <c r="K34" s="136" t="str">
        <f t="shared" ca="1" si="10"/>
        <v/>
      </c>
      <c r="L34" s="126" t="str">
        <f t="shared" ca="1" si="7"/>
        <v/>
      </c>
      <c r="M34" s="130">
        <f t="shared" ca="1" si="11"/>
        <v>0</v>
      </c>
      <c r="N34" s="131">
        <f t="shared" ca="1" si="12"/>
        <v>0</v>
      </c>
      <c r="O34" s="131">
        <f t="shared" ca="1" si="13"/>
        <v>0</v>
      </c>
      <c r="P34" s="132">
        <f t="shared" ca="1" si="14"/>
        <v>0</v>
      </c>
      <c r="Q34" s="155" t="str">
        <f t="shared" ca="1" si="15"/>
        <v xml:space="preserve">クリア ! </v>
      </c>
    </row>
    <row r="35" spans="1:17">
      <c r="A35" s="116">
        <v>31</v>
      </c>
      <c r="B35" s="116">
        <f t="shared" ca="1" si="8"/>
        <v>0</v>
      </c>
      <c r="C35" s="116">
        <f t="shared" ca="1" si="9"/>
        <v>0</v>
      </c>
      <c r="D35" s="116">
        <f t="shared" ca="1" si="0"/>
        <v>0</v>
      </c>
      <c r="E35" s="116">
        <f t="shared" ca="1" si="1"/>
        <v>0</v>
      </c>
      <c r="F35" s="116">
        <f t="shared" ca="1" si="2"/>
        <v>0</v>
      </c>
      <c r="G35" s="117" t="str">
        <f t="shared" ca="1" si="3"/>
        <v/>
      </c>
      <c r="H35" s="123">
        <f t="shared" ca="1" si="4"/>
        <v>0</v>
      </c>
      <c r="I35" s="124">
        <f t="shared" ca="1" si="5"/>
        <v>0</v>
      </c>
      <c r="J35" s="124">
        <f t="shared" ca="1" si="6"/>
        <v>0</v>
      </c>
      <c r="K35" s="136" t="str">
        <f t="shared" ca="1" si="10"/>
        <v/>
      </c>
      <c r="L35" s="126" t="str">
        <f t="shared" ca="1" si="7"/>
        <v/>
      </c>
      <c r="M35" s="130">
        <f t="shared" ca="1" si="11"/>
        <v>0</v>
      </c>
      <c r="N35" s="131">
        <f t="shared" ca="1" si="12"/>
        <v>0</v>
      </c>
      <c r="O35" s="131">
        <f t="shared" ca="1" si="13"/>
        <v>0</v>
      </c>
      <c r="P35" s="132">
        <f t="shared" ca="1" si="14"/>
        <v>0</v>
      </c>
      <c r="Q35" s="155" t="str">
        <f t="shared" ca="1" si="15"/>
        <v xml:space="preserve">クリア ! </v>
      </c>
    </row>
    <row r="36" spans="1:17">
      <c r="A36" s="116">
        <v>32</v>
      </c>
      <c r="B36" s="116">
        <f t="shared" ca="1" si="8"/>
        <v>0</v>
      </c>
      <c r="C36" s="116">
        <f t="shared" ca="1" si="9"/>
        <v>0</v>
      </c>
      <c r="D36" s="116">
        <f t="shared" ca="1" si="0"/>
        <v>0</v>
      </c>
      <c r="E36" s="116">
        <f t="shared" ca="1" si="1"/>
        <v>0</v>
      </c>
      <c r="F36" s="116">
        <f t="shared" ca="1" si="2"/>
        <v>0</v>
      </c>
      <c r="G36" s="117" t="str">
        <f t="shared" ca="1" si="3"/>
        <v/>
      </c>
      <c r="H36" s="123">
        <f t="shared" ca="1" si="4"/>
        <v>0</v>
      </c>
      <c r="I36" s="124">
        <f t="shared" ca="1" si="5"/>
        <v>0</v>
      </c>
      <c r="J36" s="124">
        <f t="shared" ca="1" si="6"/>
        <v>0</v>
      </c>
      <c r="K36" s="136" t="str">
        <f t="shared" ca="1" si="10"/>
        <v/>
      </c>
      <c r="L36" s="126" t="str">
        <f t="shared" ca="1" si="7"/>
        <v/>
      </c>
      <c r="M36" s="130">
        <f t="shared" ca="1" si="11"/>
        <v>0</v>
      </c>
      <c r="N36" s="131">
        <f t="shared" ca="1" si="12"/>
        <v>0</v>
      </c>
      <c r="O36" s="131">
        <f t="shared" ca="1" si="13"/>
        <v>0</v>
      </c>
      <c r="P36" s="132">
        <f t="shared" ca="1" si="14"/>
        <v>0</v>
      </c>
      <c r="Q36" s="155" t="str">
        <f t="shared" ca="1" si="15"/>
        <v xml:space="preserve">クリア ! </v>
      </c>
    </row>
    <row r="37" spans="1:17">
      <c r="A37" s="116">
        <v>33</v>
      </c>
      <c r="B37" s="116">
        <f t="shared" ca="1" si="8"/>
        <v>0</v>
      </c>
      <c r="C37" s="116">
        <f t="shared" ca="1" si="9"/>
        <v>0</v>
      </c>
      <c r="D37" s="116">
        <f t="shared" ca="1" si="0"/>
        <v>0</v>
      </c>
      <c r="E37" s="116">
        <f t="shared" ca="1" si="1"/>
        <v>0</v>
      </c>
      <c r="F37" s="116">
        <f t="shared" ca="1" si="2"/>
        <v>0</v>
      </c>
      <c r="G37" s="117" t="str">
        <f t="shared" ca="1" si="3"/>
        <v/>
      </c>
      <c r="H37" s="123">
        <f t="shared" ca="1" si="4"/>
        <v>0</v>
      </c>
      <c r="I37" s="124">
        <f t="shared" ca="1" si="5"/>
        <v>0</v>
      </c>
      <c r="J37" s="124">
        <f t="shared" ca="1" si="6"/>
        <v>0</v>
      </c>
      <c r="K37" s="136" t="str">
        <f t="shared" ca="1" si="10"/>
        <v/>
      </c>
      <c r="L37" s="126" t="str">
        <f t="shared" ca="1" si="7"/>
        <v/>
      </c>
      <c r="M37" s="130">
        <f t="shared" ca="1" si="11"/>
        <v>0</v>
      </c>
      <c r="N37" s="131">
        <f t="shared" ca="1" si="12"/>
        <v>0</v>
      </c>
      <c r="O37" s="131">
        <f t="shared" ca="1" si="13"/>
        <v>0</v>
      </c>
      <c r="P37" s="132">
        <f t="shared" ca="1" si="14"/>
        <v>0</v>
      </c>
      <c r="Q37" s="155" t="str">
        <f t="shared" ca="1" si="15"/>
        <v xml:space="preserve">クリア ! </v>
      </c>
    </row>
    <row r="38" spans="1:17">
      <c r="A38" s="116">
        <v>34</v>
      </c>
      <c r="B38" s="116">
        <f t="shared" ca="1" si="8"/>
        <v>0</v>
      </c>
      <c r="C38" s="116">
        <f t="shared" ca="1" si="9"/>
        <v>0</v>
      </c>
      <c r="D38" s="116">
        <f t="shared" ca="1" si="0"/>
        <v>0</v>
      </c>
      <c r="E38" s="116">
        <f t="shared" ca="1" si="1"/>
        <v>0</v>
      </c>
      <c r="F38" s="116">
        <f t="shared" ca="1" si="2"/>
        <v>0</v>
      </c>
      <c r="G38" s="117" t="str">
        <f t="shared" ca="1" si="3"/>
        <v/>
      </c>
      <c r="H38" s="123">
        <f t="shared" ca="1" si="4"/>
        <v>0</v>
      </c>
      <c r="I38" s="124">
        <f t="shared" ca="1" si="5"/>
        <v>0</v>
      </c>
      <c r="J38" s="124">
        <f t="shared" ca="1" si="6"/>
        <v>0</v>
      </c>
      <c r="K38" s="136" t="str">
        <f t="shared" ca="1" si="10"/>
        <v/>
      </c>
      <c r="L38" s="126" t="str">
        <f t="shared" ca="1" si="7"/>
        <v/>
      </c>
      <c r="M38" s="130">
        <f t="shared" ca="1" si="11"/>
        <v>0</v>
      </c>
      <c r="N38" s="131">
        <f t="shared" ca="1" si="12"/>
        <v>0</v>
      </c>
      <c r="O38" s="131">
        <f t="shared" ca="1" si="13"/>
        <v>0</v>
      </c>
      <c r="P38" s="132">
        <f t="shared" ca="1" si="14"/>
        <v>0</v>
      </c>
      <c r="Q38" s="155" t="str">
        <f t="shared" ca="1" si="15"/>
        <v xml:space="preserve">クリア ! </v>
      </c>
    </row>
    <row r="39" spans="1:17">
      <c r="A39" s="116">
        <v>35</v>
      </c>
      <c r="B39" s="116">
        <f t="shared" ca="1" si="8"/>
        <v>0</v>
      </c>
      <c r="C39" s="116">
        <f t="shared" ca="1" si="9"/>
        <v>0</v>
      </c>
      <c r="D39" s="116">
        <f t="shared" ca="1" si="0"/>
        <v>0</v>
      </c>
      <c r="E39" s="116">
        <f t="shared" ca="1" si="1"/>
        <v>0</v>
      </c>
      <c r="F39" s="116">
        <f t="shared" ca="1" si="2"/>
        <v>0</v>
      </c>
      <c r="G39" s="117" t="str">
        <f t="shared" ca="1" si="3"/>
        <v/>
      </c>
      <c r="H39" s="123">
        <f t="shared" ca="1" si="4"/>
        <v>0</v>
      </c>
      <c r="I39" s="124">
        <f t="shared" ca="1" si="5"/>
        <v>0</v>
      </c>
      <c r="J39" s="124">
        <f t="shared" ca="1" si="6"/>
        <v>0</v>
      </c>
      <c r="K39" s="136" t="str">
        <f t="shared" ca="1" si="10"/>
        <v/>
      </c>
      <c r="L39" s="126" t="str">
        <f t="shared" ca="1" si="7"/>
        <v/>
      </c>
      <c r="M39" s="130">
        <f t="shared" ca="1" si="11"/>
        <v>0</v>
      </c>
      <c r="N39" s="131">
        <f t="shared" ca="1" si="12"/>
        <v>0</v>
      </c>
      <c r="O39" s="131">
        <f t="shared" ca="1" si="13"/>
        <v>0</v>
      </c>
      <c r="P39" s="132">
        <f t="shared" ca="1" si="14"/>
        <v>0</v>
      </c>
      <c r="Q39" s="155" t="str">
        <f t="shared" ca="1" si="15"/>
        <v xml:space="preserve">クリア ! </v>
      </c>
    </row>
    <row r="40" spans="1:17">
      <c r="A40" s="116">
        <v>36</v>
      </c>
      <c r="B40" s="116">
        <f t="shared" ca="1" si="8"/>
        <v>0</v>
      </c>
      <c r="C40" s="116">
        <f t="shared" ca="1" si="9"/>
        <v>0</v>
      </c>
      <c r="D40" s="116">
        <f t="shared" ca="1" si="0"/>
        <v>0</v>
      </c>
      <c r="E40" s="116">
        <f t="shared" ca="1" si="1"/>
        <v>0</v>
      </c>
      <c r="F40" s="116">
        <f t="shared" ca="1" si="2"/>
        <v>0</v>
      </c>
      <c r="G40" s="117" t="str">
        <f t="shared" ca="1" si="3"/>
        <v/>
      </c>
      <c r="H40" s="123">
        <f t="shared" ca="1" si="4"/>
        <v>0</v>
      </c>
      <c r="I40" s="124">
        <f t="shared" ca="1" si="5"/>
        <v>0</v>
      </c>
      <c r="J40" s="124">
        <f t="shared" ca="1" si="6"/>
        <v>0</v>
      </c>
      <c r="K40" s="136" t="str">
        <f t="shared" ca="1" si="10"/>
        <v/>
      </c>
      <c r="L40" s="126" t="str">
        <f t="shared" ca="1" si="7"/>
        <v/>
      </c>
      <c r="M40" s="130">
        <f t="shared" ca="1" si="11"/>
        <v>0</v>
      </c>
      <c r="N40" s="131">
        <f t="shared" ca="1" si="12"/>
        <v>0</v>
      </c>
      <c r="O40" s="131">
        <f t="shared" ca="1" si="13"/>
        <v>0</v>
      </c>
      <c r="P40" s="132">
        <f t="shared" ca="1" si="14"/>
        <v>0</v>
      </c>
      <c r="Q40" s="155" t="str">
        <f t="shared" ca="1" si="15"/>
        <v xml:space="preserve">クリア ! </v>
      </c>
    </row>
    <row r="41" spans="1:17">
      <c r="A41" s="116">
        <v>37</v>
      </c>
      <c r="B41" s="116">
        <f t="shared" ca="1" si="8"/>
        <v>0</v>
      </c>
      <c r="C41" s="116">
        <f t="shared" ca="1" si="9"/>
        <v>0</v>
      </c>
      <c r="D41" s="116">
        <f t="shared" ca="1" si="0"/>
        <v>0</v>
      </c>
      <c r="E41" s="116">
        <f t="shared" ca="1" si="1"/>
        <v>0</v>
      </c>
      <c r="F41" s="116">
        <f t="shared" ca="1" si="2"/>
        <v>0</v>
      </c>
      <c r="G41" s="117" t="str">
        <f t="shared" ca="1" si="3"/>
        <v/>
      </c>
      <c r="H41" s="123">
        <f t="shared" ca="1" si="4"/>
        <v>0</v>
      </c>
      <c r="I41" s="124">
        <f t="shared" ca="1" si="5"/>
        <v>0</v>
      </c>
      <c r="J41" s="124">
        <f t="shared" ca="1" si="6"/>
        <v>0</v>
      </c>
      <c r="K41" s="136" t="str">
        <f t="shared" ca="1" si="10"/>
        <v/>
      </c>
      <c r="L41" s="126" t="str">
        <f t="shared" ca="1" si="7"/>
        <v/>
      </c>
      <c r="M41" s="130">
        <f t="shared" ca="1" si="11"/>
        <v>0</v>
      </c>
      <c r="N41" s="131">
        <f t="shared" ca="1" si="12"/>
        <v>0</v>
      </c>
      <c r="O41" s="131">
        <f t="shared" ca="1" si="13"/>
        <v>0</v>
      </c>
      <c r="P41" s="132">
        <f t="shared" ca="1" si="14"/>
        <v>0</v>
      </c>
      <c r="Q41" s="155" t="str">
        <f t="shared" ca="1" si="15"/>
        <v xml:space="preserve">クリア ! </v>
      </c>
    </row>
    <row r="42" spans="1:17">
      <c r="A42" s="116">
        <v>38</v>
      </c>
      <c r="B42" s="116">
        <f t="shared" ca="1" si="8"/>
        <v>0</v>
      </c>
      <c r="C42" s="116">
        <f t="shared" ca="1" si="9"/>
        <v>0</v>
      </c>
      <c r="D42" s="116">
        <f t="shared" ca="1" si="0"/>
        <v>0</v>
      </c>
      <c r="E42" s="116">
        <f t="shared" ca="1" si="1"/>
        <v>0</v>
      </c>
      <c r="F42" s="116">
        <f t="shared" ca="1" si="2"/>
        <v>0</v>
      </c>
      <c r="G42" s="117" t="str">
        <f t="shared" ca="1" si="3"/>
        <v/>
      </c>
      <c r="H42" s="123">
        <f t="shared" ca="1" si="4"/>
        <v>0</v>
      </c>
      <c r="I42" s="124">
        <f t="shared" ca="1" si="5"/>
        <v>0</v>
      </c>
      <c r="J42" s="124">
        <f t="shared" ca="1" si="6"/>
        <v>0</v>
      </c>
      <c r="K42" s="136" t="str">
        <f t="shared" ca="1" si="10"/>
        <v/>
      </c>
      <c r="L42" s="126" t="str">
        <f t="shared" ca="1" si="7"/>
        <v/>
      </c>
      <c r="M42" s="130">
        <f t="shared" ca="1" si="11"/>
        <v>0</v>
      </c>
      <c r="N42" s="131">
        <f t="shared" ca="1" si="12"/>
        <v>0</v>
      </c>
      <c r="O42" s="131">
        <f t="shared" ca="1" si="13"/>
        <v>0</v>
      </c>
      <c r="P42" s="132">
        <f t="shared" ca="1" si="14"/>
        <v>0</v>
      </c>
      <c r="Q42" s="155" t="str">
        <f t="shared" ca="1" si="15"/>
        <v xml:space="preserve">クリア ! </v>
      </c>
    </row>
    <row r="43" spans="1:17">
      <c r="A43" s="116">
        <v>39</v>
      </c>
      <c r="B43" s="116">
        <f t="shared" ca="1" si="8"/>
        <v>0</v>
      </c>
      <c r="C43" s="116">
        <f t="shared" ca="1" si="9"/>
        <v>0</v>
      </c>
      <c r="D43" s="116">
        <f t="shared" ca="1" si="0"/>
        <v>0</v>
      </c>
      <c r="E43" s="116">
        <f t="shared" ca="1" si="1"/>
        <v>0</v>
      </c>
      <c r="F43" s="116">
        <f t="shared" ca="1" si="2"/>
        <v>0</v>
      </c>
      <c r="G43" s="117" t="str">
        <f t="shared" ca="1" si="3"/>
        <v/>
      </c>
      <c r="H43" s="123">
        <f t="shared" ca="1" si="4"/>
        <v>0</v>
      </c>
      <c r="I43" s="124">
        <f t="shared" ca="1" si="5"/>
        <v>0</v>
      </c>
      <c r="J43" s="124">
        <f t="shared" ca="1" si="6"/>
        <v>0</v>
      </c>
      <c r="K43" s="136" t="str">
        <f t="shared" ca="1" si="10"/>
        <v/>
      </c>
      <c r="L43" s="126" t="str">
        <f t="shared" ca="1" si="7"/>
        <v/>
      </c>
      <c r="M43" s="130">
        <f t="shared" ca="1" si="11"/>
        <v>0</v>
      </c>
      <c r="N43" s="131">
        <f t="shared" ca="1" si="12"/>
        <v>0</v>
      </c>
      <c r="O43" s="131">
        <f t="shared" ca="1" si="13"/>
        <v>0</v>
      </c>
      <c r="P43" s="132">
        <f t="shared" ca="1" si="14"/>
        <v>0</v>
      </c>
      <c r="Q43" s="155" t="str">
        <f t="shared" ca="1" si="15"/>
        <v xml:space="preserve">クリア ! </v>
      </c>
    </row>
    <row r="44" spans="1:17">
      <c r="A44" s="116">
        <v>40</v>
      </c>
      <c r="B44" s="116">
        <f t="shared" ca="1" si="8"/>
        <v>0</v>
      </c>
      <c r="C44" s="116">
        <f t="shared" ca="1" si="9"/>
        <v>0</v>
      </c>
      <c r="D44" s="116">
        <f t="shared" ca="1" si="0"/>
        <v>0</v>
      </c>
      <c r="E44" s="116">
        <f t="shared" ca="1" si="1"/>
        <v>0</v>
      </c>
      <c r="F44" s="116">
        <f t="shared" ca="1" si="2"/>
        <v>0</v>
      </c>
      <c r="G44" s="117" t="str">
        <f t="shared" ca="1" si="3"/>
        <v/>
      </c>
      <c r="H44" s="123">
        <f t="shared" ca="1" si="4"/>
        <v>0</v>
      </c>
      <c r="I44" s="124">
        <f t="shared" ca="1" si="5"/>
        <v>0</v>
      </c>
      <c r="J44" s="124">
        <f t="shared" ca="1" si="6"/>
        <v>0</v>
      </c>
      <c r="K44" s="136" t="str">
        <f t="shared" ca="1" si="10"/>
        <v/>
      </c>
      <c r="L44" s="126" t="str">
        <f t="shared" ca="1" si="7"/>
        <v/>
      </c>
      <c r="M44" s="130">
        <f t="shared" ca="1" si="11"/>
        <v>0</v>
      </c>
      <c r="N44" s="131">
        <f t="shared" ca="1" si="12"/>
        <v>0</v>
      </c>
      <c r="O44" s="131">
        <f t="shared" ca="1" si="13"/>
        <v>0</v>
      </c>
      <c r="P44" s="132">
        <f t="shared" ca="1" si="14"/>
        <v>0</v>
      </c>
      <c r="Q44" s="155" t="str">
        <f t="shared" ca="1" si="15"/>
        <v xml:space="preserve">クリア ! </v>
      </c>
    </row>
    <row r="45" spans="1:17">
      <c r="A45" s="116">
        <v>41</v>
      </c>
      <c r="B45" s="116">
        <f t="shared" ca="1" si="8"/>
        <v>0</v>
      </c>
      <c r="C45" s="116">
        <f t="shared" ca="1" si="9"/>
        <v>0</v>
      </c>
      <c r="D45" s="116">
        <f t="shared" ca="1" si="0"/>
        <v>0</v>
      </c>
      <c r="E45" s="116">
        <f t="shared" ca="1" si="1"/>
        <v>0</v>
      </c>
      <c r="F45" s="116">
        <f t="shared" ca="1" si="2"/>
        <v>0</v>
      </c>
      <c r="G45" s="117" t="str">
        <f t="shared" ca="1" si="3"/>
        <v/>
      </c>
      <c r="H45" s="123">
        <f t="shared" ca="1" si="4"/>
        <v>0</v>
      </c>
      <c r="I45" s="124">
        <f t="shared" ca="1" si="5"/>
        <v>0</v>
      </c>
      <c r="J45" s="124">
        <f t="shared" ca="1" si="6"/>
        <v>0</v>
      </c>
      <c r="K45" s="136" t="str">
        <f t="shared" ca="1" si="10"/>
        <v/>
      </c>
      <c r="L45" s="126" t="str">
        <f t="shared" ca="1" si="7"/>
        <v/>
      </c>
      <c r="M45" s="130">
        <f t="shared" ca="1" si="11"/>
        <v>0</v>
      </c>
      <c r="N45" s="131">
        <f t="shared" ca="1" si="12"/>
        <v>0</v>
      </c>
      <c r="O45" s="131">
        <f t="shared" ca="1" si="13"/>
        <v>0</v>
      </c>
      <c r="P45" s="132">
        <f t="shared" ca="1" si="14"/>
        <v>0</v>
      </c>
      <c r="Q45" s="155" t="str">
        <f t="shared" ca="1" si="15"/>
        <v xml:space="preserve">クリア ! </v>
      </c>
    </row>
    <row r="46" spans="1:17">
      <c r="A46" s="116">
        <v>42</v>
      </c>
      <c r="B46" s="116">
        <f t="shared" ca="1" si="8"/>
        <v>0</v>
      </c>
      <c r="C46" s="116">
        <f t="shared" ca="1" si="9"/>
        <v>0</v>
      </c>
      <c r="D46" s="116">
        <f t="shared" ca="1" si="0"/>
        <v>0</v>
      </c>
      <c r="E46" s="116">
        <f t="shared" ca="1" si="1"/>
        <v>0</v>
      </c>
      <c r="F46" s="116">
        <f t="shared" ca="1" si="2"/>
        <v>0</v>
      </c>
      <c r="G46" s="117" t="str">
        <f t="shared" ca="1" si="3"/>
        <v/>
      </c>
      <c r="H46" s="123">
        <f t="shared" ca="1" si="4"/>
        <v>0</v>
      </c>
      <c r="I46" s="124">
        <f t="shared" ca="1" si="5"/>
        <v>0</v>
      </c>
      <c r="J46" s="124">
        <f t="shared" ca="1" si="6"/>
        <v>0</v>
      </c>
      <c r="K46" s="136" t="str">
        <f t="shared" ca="1" si="10"/>
        <v/>
      </c>
      <c r="L46" s="126" t="str">
        <f t="shared" ca="1" si="7"/>
        <v/>
      </c>
      <c r="M46" s="130">
        <f t="shared" ca="1" si="11"/>
        <v>0</v>
      </c>
      <c r="N46" s="131">
        <f t="shared" ca="1" si="12"/>
        <v>0</v>
      </c>
      <c r="O46" s="131">
        <f t="shared" ca="1" si="13"/>
        <v>0</v>
      </c>
      <c r="P46" s="132">
        <f t="shared" ca="1" si="14"/>
        <v>0</v>
      </c>
      <c r="Q46" s="155" t="str">
        <f t="shared" ca="1" si="15"/>
        <v xml:space="preserve">クリア ! </v>
      </c>
    </row>
    <row r="47" spans="1:17">
      <c r="A47" s="116">
        <v>43</v>
      </c>
      <c r="B47" s="116">
        <f t="shared" ca="1" si="8"/>
        <v>0</v>
      </c>
      <c r="C47" s="116">
        <f t="shared" ca="1" si="9"/>
        <v>0</v>
      </c>
      <c r="D47" s="116">
        <f t="shared" ca="1" si="0"/>
        <v>0</v>
      </c>
      <c r="E47" s="116">
        <f t="shared" ca="1" si="1"/>
        <v>0</v>
      </c>
      <c r="F47" s="116">
        <f t="shared" ca="1" si="2"/>
        <v>0</v>
      </c>
      <c r="G47" s="117" t="str">
        <f t="shared" ca="1" si="3"/>
        <v/>
      </c>
      <c r="H47" s="123">
        <f t="shared" ca="1" si="4"/>
        <v>0</v>
      </c>
      <c r="I47" s="124">
        <f t="shared" ca="1" si="5"/>
        <v>0</v>
      </c>
      <c r="J47" s="124">
        <f t="shared" ca="1" si="6"/>
        <v>0</v>
      </c>
      <c r="K47" s="136" t="str">
        <f t="shared" ca="1" si="10"/>
        <v/>
      </c>
      <c r="L47" s="126" t="str">
        <f t="shared" ca="1" si="7"/>
        <v/>
      </c>
      <c r="M47" s="130">
        <f t="shared" ca="1" si="11"/>
        <v>0</v>
      </c>
      <c r="N47" s="131">
        <f t="shared" ca="1" si="12"/>
        <v>0</v>
      </c>
      <c r="O47" s="131">
        <f t="shared" ca="1" si="13"/>
        <v>0</v>
      </c>
      <c r="P47" s="132">
        <f t="shared" ca="1" si="14"/>
        <v>0</v>
      </c>
      <c r="Q47" s="155" t="str">
        <f t="shared" ca="1" si="15"/>
        <v xml:space="preserve">クリア ! </v>
      </c>
    </row>
    <row r="48" spans="1:17">
      <c r="A48" s="116">
        <v>44</v>
      </c>
      <c r="B48" s="116">
        <f t="shared" ca="1" si="8"/>
        <v>0</v>
      </c>
      <c r="C48" s="116">
        <f t="shared" ca="1" si="9"/>
        <v>0</v>
      </c>
      <c r="D48" s="116">
        <f t="shared" ca="1" si="0"/>
        <v>0</v>
      </c>
      <c r="E48" s="116">
        <f t="shared" ca="1" si="1"/>
        <v>0</v>
      </c>
      <c r="F48" s="116">
        <f t="shared" ca="1" si="2"/>
        <v>0</v>
      </c>
      <c r="G48" s="117" t="str">
        <f t="shared" ca="1" si="3"/>
        <v/>
      </c>
      <c r="H48" s="123">
        <f t="shared" ca="1" si="4"/>
        <v>0</v>
      </c>
      <c r="I48" s="124">
        <f t="shared" ca="1" si="5"/>
        <v>0</v>
      </c>
      <c r="J48" s="124">
        <f t="shared" ca="1" si="6"/>
        <v>0</v>
      </c>
      <c r="K48" s="136" t="str">
        <f t="shared" ca="1" si="10"/>
        <v/>
      </c>
      <c r="L48" s="126" t="str">
        <f t="shared" ca="1" si="7"/>
        <v/>
      </c>
      <c r="M48" s="130">
        <f t="shared" ca="1" si="11"/>
        <v>0</v>
      </c>
      <c r="N48" s="131">
        <f t="shared" ca="1" si="12"/>
        <v>0</v>
      </c>
      <c r="O48" s="131">
        <f t="shared" ca="1" si="13"/>
        <v>0</v>
      </c>
      <c r="P48" s="132">
        <f t="shared" ca="1" si="14"/>
        <v>0</v>
      </c>
      <c r="Q48" s="155" t="str">
        <f t="shared" ca="1" si="15"/>
        <v xml:space="preserve">クリア ! </v>
      </c>
    </row>
    <row r="49" spans="1:17">
      <c r="A49" s="116">
        <v>45</v>
      </c>
      <c r="B49" s="116">
        <f t="shared" ca="1" si="8"/>
        <v>0</v>
      </c>
      <c r="C49" s="116">
        <f t="shared" ca="1" si="9"/>
        <v>0</v>
      </c>
      <c r="D49" s="116">
        <f t="shared" ca="1" si="0"/>
        <v>0</v>
      </c>
      <c r="E49" s="116">
        <f t="shared" ca="1" si="1"/>
        <v>0</v>
      </c>
      <c r="F49" s="116">
        <f t="shared" ca="1" si="2"/>
        <v>0</v>
      </c>
      <c r="G49" s="117" t="str">
        <f t="shared" ca="1" si="3"/>
        <v/>
      </c>
      <c r="H49" s="123">
        <f t="shared" ca="1" si="4"/>
        <v>0</v>
      </c>
      <c r="I49" s="124">
        <f t="shared" ca="1" si="5"/>
        <v>0</v>
      </c>
      <c r="J49" s="124">
        <f t="shared" ca="1" si="6"/>
        <v>0</v>
      </c>
      <c r="K49" s="136" t="str">
        <f t="shared" ca="1" si="10"/>
        <v/>
      </c>
      <c r="L49" s="126" t="str">
        <f t="shared" ca="1" si="7"/>
        <v/>
      </c>
      <c r="M49" s="130">
        <f t="shared" ca="1" si="11"/>
        <v>0</v>
      </c>
      <c r="N49" s="131">
        <f t="shared" ca="1" si="12"/>
        <v>0</v>
      </c>
      <c r="O49" s="131">
        <f t="shared" ca="1" si="13"/>
        <v>0</v>
      </c>
      <c r="P49" s="132">
        <f t="shared" ca="1" si="14"/>
        <v>0</v>
      </c>
      <c r="Q49" s="155" t="str">
        <f t="shared" ca="1" si="15"/>
        <v xml:space="preserve">クリア ! </v>
      </c>
    </row>
    <row r="50" spans="1:17">
      <c r="A50" s="116">
        <v>46</v>
      </c>
      <c r="B50" s="116">
        <f t="shared" ca="1" si="8"/>
        <v>0</v>
      </c>
      <c r="C50" s="116">
        <f t="shared" ca="1" si="9"/>
        <v>0</v>
      </c>
      <c r="D50" s="116">
        <f t="shared" ca="1" si="0"/>
        <v>0</v>
      </c>
      <c r="E50" s="116">
        <f t="shared" ca="1" si="1"/>
        <v>0</v>
      </c>
      <c r="F50" s="116">
        <f t="shared" ca="1" si="2"/>
        <v>0</v>
      </c>
      <c r="G50" s="117" t="str">
        <f t="shared" ca="1" si="3"/>
        <v/>
      </c>
      <c r="H50" s="123">
        <f t="shared" ca="1" si="4"/>
        <v>0</v>
      </c>
      <c r="I50" s="124">
        <f t="shared" ca="1" si="5"/>
        <v>0</v>
      </c>
      <c r="J50" s="124">
        <f t="shared" ca="1" si="6"/>
        <v>0</v>
      </c>
      <c r="K50" s="136" t="str">
        <f t="shared" ca="1" si="10"/>
        <v/>
      </c>
      <c r="L50" s="126" t="str">
        <f t="shared" ca="1" si="7"/>
        <v/>
      </c>
      <c r="M50" s="130">
        <f t="shared" ca="1" si="11"/>
        <v>0</v>
      </c>
      <c r="N50" s="131">
        <f t="shared" ca="1" si="12"/>
        <v>0</v>
      </c>
      <c r="O50" s="131">
        <f t="shared" ca="1" si="13"/>
        <v>0</v>
      </c>
      <c r="P50" s="132">
        <f t="shared" ca="1" si="14"/>
        <v>0</v>
      </c>
      <c r="Q50" s="155" t="str">
        <f t="shared" ca="1" si="15"/>
        <v xml:space="preserve">クリア ! </v>
      </c>
    </row>
    <row r="51" spans="1:17">
      <c r="A51" s="116">
        <v>47</v>
      </c>
      <c r="B51" s="116">
        <f t="shared" ca="1" si="8"/>
        <v>0</v>
      </c>
      <c r="C51" s="116">
        <f t="shared" ca="1" si="9"/>
        <v>0</v>
      </c>
      <c r="D51" s="116">
        <f t="shared" ca="1" si="0"/>
        <v>0</v>
      </c>
      <c r="E51" s="116">
        <f t="shared" ca="1" si="1"/>
        <v>0</v>
      </c>
      <c r="F51" s="116">
        <f t="shared" ca="1" si="2"/>
        <v>0</v>
      </c>
      <c r="G51" s="117" t="str">
        <f t="shared" ca="1" si="3"/>
        <v/>
      </c>
      <c r="H51" s="123">
        <f t="shared" ca="1" si="4"/>
        <v>0</v>
      </c>
      <c r="I51" s="124">
        <f t="shared" ca="1" si="5"/>
        <v>0</v>
      </c>
      <c r="J51" s="124">
        <f t="shared" ca="1" si="6"/>
        <v>0</v>
      </c>
      <c r="K51" s="136" t="str">
        <f t="shared" ca="1" si="10"/>
        <v/>
      </c>
      <c r="L51" s="126" t="str">
        <f t="shared" ca="1" si="7"/>
        <v/>
      </c>
      <c r="M51" s="130">
        <f t="shared" ca="1" si="11"/>
        <v>0</v>
      </c>
      <c r="N51" s="131">
        <f t="shared" ca="1" si="12"/>
        <v>0</v>
      </c>
      <c r="O51" s="131">
        <f t="shared" ca="1" si="13"/>
        <v>0</v>
      </c>
      <c r="P51" s="132">
        <f t="shared" ca="1" si="14"/>
        <v>0</v>
      </c>
      <c r="Q51" s="155" t="str">
        <f t="shared" ca="1" si="15"/>
        <v xml:space="preserve">クリア ! </v>
      </c>
    </row>
    <row r="52" spans="1:17">
      <c r="A52" s="116">
        <v>48</v>
      </c>
      <c r="B52" s="116">
        <f t="shared" ca="1" si="8"/>
        <v>0</v>
      </c>
      <c r="C52" s="116">
        <f t="shared" ca="1" si="9"/>
        <v>0</v>
      </c>
      <c r="D52" s="116">
        <f t="shared" ca="1" si="0"/>
        <v>0</v>
      </c>
      <c r="E52" s="116">
        <f t="shared" ca="1" si="1"/>
        <v>0</v>
      </c>
      <c r="F52" s="116">
        <f t="shared" ca="1" si="2"/>
        <v>0</v>
      </c>
      <c r="G52" s="117" t="str">
        <f t="shared" ca="1" si="3"/>
        <v/>
      </c>
      <c r="H52" s="123">
        <f t="shared" ca="1" si="4"/>
        <v>0</v>
      </c>
      <c r="I52" s="124">
        <f t="shared" ca="1" si="5"/>
        <v>0</v>
      </c>
      <c r="J52" s="124">
        <f t="shared" ca="1" si="6"/>
        <v>0</v>
      </c>
      <c r="K52" s="136" t="str">
        <f t="shared" ca="1" si="10"/>
        <v/>
      </c>
      <c r="L52" s="126" t="str">
        <f t="shared" ca="1" si="7"/>
        <v/>
      </c>
      <c r="M52" s="130">
        <f t="shared" ca="1" si="11"/>
        <v>0</v>
      </c>
      <c r="N52" s="131">
        <f t="shared" ca="1" si="12"/>
        <v>0</v>
      </c>
      <c r="O52" s="131">
        <f t="shared" ca="1" si="13"/>
        <v>0</v>
      </c>
      <c r="P52" s="132">
        <f t="shared" ca="1" si="14"/>
        <v>0</v>
      </c>
      <c r="Q52" s="155" t="str">
        <f t="shared" ca="1" si="15"/>
        <v xml:space="preserve">クリア ! </v>
      </c>
    </row>
    <row r="53" spans="1:17">
      <c r="A53" s="116">
        <v>49</v>
      </c>
      <c r="B53" s="116">
        <f t="shared" ca="1" si="8"/>
        <v>0</v>
      </c>
      <c r="C53" s="116">
        <f t="shared" ca="1" si="9"/>
        <v>0</v>
      </c>
      <c r="D53" s="116">
        <f t="shared" ca="1" si="0"/>
        <v>0</v>
      </c>
      <c r="E53" s="116">
        <f t="shared" ca="1" si="1"/>
        <v>0</v>
      </c>
      <c r="F53" s="116">
        <f t="shared" ca="1" si="2"/>
        <v>0</v>
      </c>
      <c r="G53" s="117" t="str">
        <f t="shared" ca="1" si="3"/>
        <v/>
      </c>
      <c r="H53" s="123">
        <f t="shared" ca="1" si="4"/>
        <v>0</v>
      </c>
      <c r="I53" s="124">
        <f t="shared" ca="1" si="5"/>
        <v>0</v>
      </c>
      <c r="J53" s="124">
        <f t="shared" ca="1" si="6"/>
        <v>0</v>
      </c>
      <c r="K53" s="136" t="str">
        <f t="shared" ca="1" si="10"/>
        <v/>
      </c>
      <c r="L53" s="126" t="str">
        <f t="shared" ca="1" si="7"/>
        <v/>
      </c>
      <c r="M53" s="130">
        <f t="shared" ca="1" si="11"/>
        <v>0</v>
      </c>
      <c r="N53" s="131">
        <f t="shared" ca="1" si="12"/>
        <v>0</v>
      </c>
      <c r="O53" s="131">
        <f t="shared" ca="1" si="13"/>
        <v>0</v>
      </c>
      <c r="P53" s="132">
        <f t="shared" ca="1" si="14"/>
        <v>0</v>
      </c>
      <c r="Q53" s="155" t="str">
        <f t="shared" ca="1" si="15"/>
        <v xml:space="preserve">クリア ! </v>
      </c>
    </row>
    <row r="54" spans="1:17">
      <c r="A54" s="116">
        <v>50</v>
      </c>
      <c r="B54" s="116">
        <f t="shared" ca="1" si="8"/>
        <v>0</v>
      </c>
      <c r="C54" s="116">
        <f t="shared" ca="1" si="9"/>
        <v>0</v>
      </c>
      <c r="D54" s="116">
        <f t="shared" ca="1" si="0"/>
        <v>0</v>
      </c>
      <c r="E54" s="116">
        <f t="shared" ca="1" si="1"/>
        <v>0</v>
      </c>
      <c r="F54" s="116">
        <f t="shared" ca="1" si="2"/>
        <v>0</v>
      </c>
      <c r="G54" s="117" t="str">
        <f t="shared" ca="1" si="3"/>
        <v/>
      </c>
      <c r="H54" s="123">
        <f t="shared" ca="1" si="4"/>
        <v>0</v>
      </c>
      <c r="I54" s="124">
        <f t="shared" ca="1" si="5"/>
        <v>0</v>
      </c>
      <c r="J54" s="124">
        <f t="shared" ca="1" si="6"/>
        <v>0</v>
      </c>
      <c r="K54" s="136" t="str">
        <f t="shared" ca="1" si="10"/>
        <v/>
      </c>
      <c r="L54" s="126" t="str">
        <f t="shared" ca="1" si="7"/>
        <v/>
      </c>
      <c r="M54" s="130">
        <f t="shared" ca="1" si="11"/>
        <v>0</v>
      </c>
      <c r="N54" s="131">
        <f t="shared" ca="1" si="12"/>
        <v>0</v>
      </c>
      <c r="O54" s="131">
        <f t="shared" ca="1" si="13"/>
        <v>0</v>
      </c>
      <c r="P54" s="132">
        <f t="shared" ca="1" si="14"/>
        <v>0</v>
      </c>
      <c r="Q54" s="155" t="str">
        <f t="shared" ca="1" si="15"/>
        <v xml:space="preserve">クリア ! </v>
      </c>
    </row>
    <row r="55" spans="1:17">
      <c r="A55" s="116">
        <v>51</v>
      </c>
      <c r="B55" s="116">
        <f t="shared" ca="1" si="8"/>
        <v>0</v>
      </c>
      <c r="C55" s="116">
        <f t="shared" ca="1" si="9"/>
        <v>0</v>
      </c>
      <c r="D55" s="116">
        <f t="shared" ca="1" si="0"/>
        <v>0</v>
      </c>
      <c r="E55" s="116">
        <f t="shared" ca="1" si="1"/>
        <v>0</v>
      </c>
      <c r="F55" s="116">
        <f t="shared" ca="1" si="2"/>
        <v>0</v>
      </c>
      <c r="G55" s="117" t="str">
        <f t="shared" ca="1" si="3"/>
        <v/>
      </c>
      <c r="H55" s="123">
        <f t="shared" ca="1" si="4"/>
        <v>0</v>
      </c>
      <c r="I55" s="124">
        <f t="shared" ca="1" si="5"/>
        <v>0</v>
      </c>
      <c r="J55" s="124">
        <f t="shared" ca="1" si="6"/>
        <v>0</v>
      </c>
      <c r="K55" s="136" t="str">
        <f t="shared" ca="1" si="10"/>
        <v/>
      </c>
      <c r="L55" s="126" t="str">
        <f t="shared" ca="1" si="7"/>
        <v/>
      </c>
      <c r="M55" s="130">
        <f t="shared" ca="1" si="11"/>
        <v>0</v>
      </c>
      <c r="N55" s="131">
        <f t="shared" ca="1" si="12"/>
        <v>0</v>
      </c>
      <c r="O55" s="131">
        <f t="shared" ca="1" si="13"/>
        <v>0</v>
      </c>
      <c r="P55" s="132">
        <f t="shared" ca="1" si="14"/>
        <v>0</v>
      </c>
      <c r="Q55" s="155" t="str">
        <f t="shared" ca="1" si="15"/>
        <v xml:space="preserve">クリア ! </v>
      </c>
    </row>
    <row r="56" spans="1:17">
      <c r="A56" s="116">
        <v>52</v>
      </c>
      <c r="B56" s="116">
        <f t="shared" ca="1" si="8"/>
        <v>0</v>
      </c>
      <c r="C56" s="116">
        <f t="shared" ca="1" si="9"/>
        <v>0</v>
      </c>
      <c r="D56" s="116">
        <f t="shared" ca="1" si="0"/>
        <v>0</v>
      </c>
      <c r="E56" s="116">
        <f t="shared" ca="1" si="1"/>
        <v>0</v>
      </c>
      <c r="F56" s="116">
        <f t="shared" ca="1" si="2"/>
        <v>0</v>
      </c>
      <c r="G56" s="117" t="str">
        <f t="shared" ca="1" si="3"/>
        <v/>
      </c>
      <c r="H56" s="123">
        <f t="shared" ca="1" si="4"/>
        <v>0</v>
      </c>
      <c r="I56" s="124">
        <f t="shared" ca="1" si="5"/>
        <v>0</v>
      </c>
      <c r="J56" s="124">
        <f t="shared" ca="1" si="6"/>
        <v>0</v>
      </c>
      <c r="K56" s="136" t="str">
        <f t="shared" ca="1" si="10"/>
        <v/>
      </c>
      <c r="L56" s="126" t="str">
        <f t="shared" ca="1" si="7"/>
        <v/>
      </c>
      <c r="M56" s="130">
        <f t="shared" ca="1" si="11"/>
        <v>0</v>
      </c>
      <c r="N56" s="131">
        <f t="shared" ca="1" si="12"/>
        <v>0</v>
      </c>
      <c r="O56" s="131">
        <f t="shared" ca="1" si="13"/>
        <v>0</v>
      </c>
      <c r="P56" s="132">
        <f t="shared" ca="1" si="14"/>
        <v>0</v>
      </c>
      <c r="Q56" s="155" t="str">
        <f t="shared" ca="1" si="15"/>
        <v xml:space="preserve">クリア ! </v>
      </c>
    </row>
    <row r="57" spans="1:17">
      <c r="A57" s="116">
        <v>53</v>
      </c>
      <c r="B57" s="116">
        <f t="shared" ca="1" si="8"/>
        <v>0</v>
      </c>
      <c r="C57" s="116">
        <f t="shared" ca="1" si="9"/>
        <v>0</v>
      </c>
      <c r="D57" s="116">
        <f t="shared" ca="1" si="0"/>
        <v>0</v>
      </c>
      <c r="E57" s="116">
        <f t="shared" ca="1" si="1"/>
        <v>0</v>
      </c>
      <c r="F57" s="116">
        <f t="shared" ca="1" si="2"/>
        <v>0</v>
      </c>
      <c r="G57" s="117" t="str">
        <f t="shared" ca="1" si="3"/>
        <v/>
      </c>
      <c r="H57" s="123">
        <f t="shared" ca="1" si="4"/>
        <v>0</v>
      </c>
      <c r="I57" s="124">
        <f t="shared" ca="1" si="5"/>
        <v>0</v>
      </c>
      <c r="J57" s="124">
        <f t="shared" ca="1" si="6"/>
        <v>0</v>
      </c>
      <c r="K57" s="136" t="str">
        <f t="shared" ca="1" si="10"/>
        <v/>
      </c>
      <c r="L57" s="126" t="str">
        <f t="shared" ca="1" si="7"/>
        <v/>
      </c>
      <c r="M57" s="130">
        <f t="shared" ca="1" si="11"/>
        <v>0</v>
      </c>
      <c r="N57" s="131">
        <f t="shared" ca="1" si="12"/>
        <v>0</v>
      </c>
      <c r="O57" s="131">
        <f t="shared" ca="1" si="13"/>
        <v>0</v>
      </c>
      <c r="P57" s="132">
        <f t="shared" ca="1" si="14"/>
        <v>0</v>
      </c>
      <c r="Q57" s="155" t="str">
        <f t="shared" ca="1" si="15"/>
        <v xml:space="preserve">クリア ! </v>
      </c>
    </row>
    <row r="58" spans="1:17">
      <c r="A58" s="116">
        <v>54</v>
      </c>
      <c r="B58" s="116">
        <f t="shared" ca="1" si="8"/>
        <v>0</v>
      </c>
      <c r="C58" s="116">
        <f t="shared" ca="1" si="9"/>
        <v>0</v>
      </c>
      <c r="D58" s="116">
        <f t="shared" ca="1" si="0"/>
        <v>0</v>
      </c>
      <c r="E58" s="116">
        <f t="shared" ca="1" si="1"/>
        <v>0</v>
      </c>
      <c r="F58" s="116">
        <f t="shared" ca="1" si="2"/>
        <v>0</v>
      </c>
      <c r="G58" s="117" t="str">
        <f t="shared" ca="1" si="3"/>
        <v/>
      </c>
      <c r="H58" s="123">
        <f t="shared" ca="1" si="4"/>
        <v>0</v>
      </c>
      <c r="I58" s="124">
        <f t="shared" ca="1" si="5"/>
        <v>0</v>
      </c>
      <c r="J58" s="124">
        <f t="shared" ca="1" si="6"/>
        <v>0</v>
      </c>
      <c r="K58" s="136" t="str">
        <f t="shared" ca="1" si="10"/>
        <v/>
      </c>
      <c r="L58" s="126" t="str">
        <f t="shared" ca="1" si="7"/>
        <v/>
      </c>
      <c r="M58" s="130">
        <f t="shared" ca="1" si="11"/>
        <v>0</v>
      </c>
      <c r="N58" s="131">
        <f t="shared" ca="1" si="12"/>
        <v>0</v>
      </c>
      <c r="O58" s="131">
        <f t="shared" ca="1" si="13"/>
        <v>0</v>
      </c>
      <c r="P58" s="132">
        <f t="shared" ca="1" si="14"/>
        <v>0</v>
      </c>
      <c r="Q58" s="155" t="str">
        <f t="shared" ca="1" si="15"/>
        <v xml:space="preserve">クリア ! </v>
      </c>
    </row>
    <row r="59" spans="1:17">
      <c r="A59" s="116">
        <v>55</v>
      </c>
      <c r="B59" s="116">
        <f t="shared" ca="1" si="8"/>
        <v>0</v>
      </c>
      <c r="C59" s="116">
        <f t="shared" ca="1" si="9"/>
        <v>0</v>
      </c>
      <c r="D59" s="116">
        <f t="shared" ca="1" si="0"/>
        <v>0</v>
      </c>
      <c r="E59" s="116">
        <f t="shared" ca="1" si="1"/>
        <v>0</v>
      </c>
      <c r="F59" s="116">
        <f t="shared" ca="1" si="2"/>
        <v>0</v>
      </c>
      <c r="G59" s="117" t="str">
        <f t="shared" ca="1" si="3"/>
        <v/>
      </c>
      <c r="H59" s="123">
        <f t="shared" ca="1" si="4"/>
        <v>0</v>
      </c>
      <c r="I59" s="124">
        <f t="shared" ca="1" si="5"/>
        <v>0</v>
      </c>
      <c r="J59" s="124">
        <f t="shared" ca="1" si="6"/>
        <v>0</v>
      </c>
      <c r="K59" s="136" t="str">
        <f t="shared" ca="1" si="10"/>
        <v/>
      </c>
      <c r="L59" s="126" t="str">
        <f t="shared" ca="1" si="7"/>
        <v/>
      </c>
      <c r="M59" s="130">
        <f t="shared" ca="1" si="11"/>
        <v>0</v>
      </c>
      <c r="N59" s="131">
        <f t="shared" ca="1" si="12"/>
        <v>0</v>
      </c>
      <c r="O59" s="131">
        <f t="shared" ca="1" si="13"/>
        <v>0</v>
      </c>
      <c r="P59" s="132">
        <f t="shared" ca="1" si="14"/>
        <v>0</v>
      </c>
      <c r="Q59" s="155" t="str">
        <f t="shared" ca="1" si="15"/>
        <v xml:space="preserve">クリア ! </v>
      </c>
    </row>
    <row r="60" spans="1:17">
      <c r="A60" s="116">
        <v>56</v>
      </c>
      <c r="B60" s="116">
        <f t="shared" ca="1" si="8"/>
        <v>0</v>
      </c>
      <c r="C60" s="116">
        <f t="shared" ca="1" si="9"/>
        <v>0</v>
      </c>
      <c r="D60" s="116">
        <f t="shared" ca="1" si="0"/>
        <v>0</v>
      </c>
      <c r="E60" s="116">
        <f t="shared" ca="1" si="1"/>
        <v>0</v>
      </c>
      <c r="F60" s="116">
        <f t="shared" ca="1" si="2"/>
        <v>0</v>
      </c>
      <c r="G60" s="117" t="str">
        <f t="shared" ca="1" si="3"/>
        <v/>
      </c>
      <c r="H60" s="123">
        <f t="shared" ca="1" si="4"/>
        <v>0</v>
      </c>
      <c r="I60" s="124">
        <f t="shared" ca="1" si="5"/>
        <v>0</v>
      </c>
      <c r="J60" s="124">
        <f t="shared" ca="1" si="6"/>
        <v>0</v>
      </c>
      <c r="K60" s="136" t="str">
        <f t="shared" ca="1" si="10"/>
        <v/>
      </c>
      <c r="L60" s="126" t="str">
        <f t="shared" ca="1" si="7"/>
        <v/>
      </c>
      <c r="M60" s="130">
        <f t="shared" ca="1" si="11"/>
        <v>0</v>
      </c>
      <c r="N60" s="131">
        <f t="shared" ca="1" si="12"/>
        <v>0</v>
      </c>
      <c r="O60" s="131">
        <f t="shared" ca="1" si="13"/>
        <v>0</v>
      </c>
      <c r="P60" s="132">
        <f t="shared" ca="1" si="14"/>
        <v>0</v>
      </c>
      <c r="Q60" s="155" t="str">
        <f t="shared" ca="1" si="15"/>
        <v xml:space="preserve">クリア ! </v>
      </c>
    </row>
    <row r="61" spans="1:17">
      <c r="A61" s="116">
        <v>57</v>
      </c>
      <c r="B61" s="116">
        <f t="shared" ca="1" si="8"/>
        <v>0</v>
      </c>
      <c r="C61" s="116">
        <f t="shared" ca="1" si="9"/>
        <v>0</v>
      </c>
      <c r="D61" s="116">
        <f t="shared" ca="1" si="0"/>
        <v>0</v>
      </c>
      <c r="E61" s="116">
        <f t="shared" ca="1" si="1"/>
        <v>0</v>
      </c>
      <c r="F61" s="116">
        <f t="shared" ca="1" si="2"/>
        <v>0</v>
      </c>
      <c r="G61" s="117" t="str">
        <f t="shared" ca="1" si="3"/>
        <v/>
      </c>
      <c r="H61" s="123">
        <f t="shared" ca="1" si="4"/>
        <v>0</v>
      </c>
      <c r="I61" s="124">
        <f t="shared" ca="1" si="5"/>
        <v>0</v>
      </c>
      <c r="J61" s="124">
        <f t="shared" ca="1" si="6"/>
        <v>0</v>
      </c>
      <c r="K61" s="136" t="str">
        <f t="shared" ca="1" si="10"/>
        <v/>
      </c>
      <c r="L61" s="126" t="str">
        <f t="shared" ca="1" si="7"/>
        <v/>
      </c>
      <c r="M61" s="130">
        <f t="shared" ca="1" si="11"/>
        <v>0</v>
      </c>
      <c r="N61" s="131">
        <f t="shared" ca="1" si="12"/>
        <v>0</v>
      </c>
      <c r="O61" s="131">
        <f t="shared" ca="1" si="13"/>
        <v>0</v>
      </c>
      <c r="P61" s="132">
        <f t="shared" ca="1" si="14"/>
        <v>0</v>
      </c>
      <c r="Q61" s="155" t="str">
        <f t="shared" ca="1" si="15"/>
        <v xml:space="preserve">クリア ! </v>
      </c>
    </row>
    <row r="62" spans="1:17">
      <c r="A62" s="116">
        <v>58</v>
      </c>
      <c r="B62" s="116">
        <f t="shared" ca="1" si="8"/>
        <v>0</v>
      </c>
      <c r="C62" s="116">
        <f t="shared" ca="1" si="9"/>
        <v>0</v>
      </c>
      <c r="D62" s="116">
        <f t="shared" ca="1" si="0"/>
        <v>0</v>
      </c>
      <c r="E62" s="116">
        <f t="shared" ca="1" si="1"/>
        <v>0</v>
      </c>
      <c r="F62" s="116">
        <f t="shared" ca="1" si="2"/>
        <v>0</v>
      </c>
      <c r="G62" s="117" t="str">
        <f t="shared" ca="1" si="3"/>
        <v/>
      </c>
      <c r="H62" s="123">
        <f t="shared" ca="1" si="4"/>
        <v>0</v>
      </c>
      <c r="I62" s="124">
        <f t="shared" ca="1" si="5"/>
        <v>0</v>
      </c>
      <c r="J62" s="124">
        <f t="shared" ca="1" si="6"/>
        <v>0</v>
      </c>
      <c r="K62" s="136" t="str">
        <f t="shared" ca="1" si="10"/>
        <v/>
      </c>
      <c r="L62" s="126" t="str">
        <f t="shared" ca="1" si="7"/>
        <v/>
      </c>
      <c r="M62" s="130">
        <f t="shared" ca="1" si="11"/>
        <v>0</v>
      </c>
      <c r="N62" s="131">
        <f t="shared" ca="1" si="12"/>
        <v>0</v>
      </c>
      <c r="O62" s="131">
        <f t="shared" ca="1" si="13"/>
        <v>0</v>
      </c>
      <c r="P62" s="132">
        <f t="shared" ca="1" si="14"/>
        <v>0</v>
      </c>
      <c r="Q62" s="155" t="str">
        <f t="shared" ca="1" si="15"/>
        <v xml:space="preserve">クリア ! </v>
      </c>
    </row>
    <row r="63" spans="1:17">
      <c r="A63" s="116">
        <v>59</v>
      </c>
      <c r="B63" s="116">
        <f t="shared" ca="1" si="8"/>
        <v>0</v>
      </c>
      <c r="C63" s="116">
        <f t="shared" ca="1" si="9"/>
        <v>0</v>
      </c>
      <c r="D63" s="116">
        <f t="shared" ca="1" si="0"/>
        <v>0</v>
      </c>
      <c r="E63" s="116">
        <f t="shared" ca="1" si="1"/>
        <v>0</v>
      </c>
      <c r="F63" s="116">
        <f t="shared" ca="1" si="2"/>
        <v>0</v>
      </c>
      <c r="G63" s="117" t="str">
        <f t="shared" ca="1" si="3"/>
        <v/>
      </c>
      <c r="H63" s="123">
        <f t="shared" ca="1" si="4"/>
        <v>0</v>
      </c>
      <c r="I63" s="124">
        <f t="shared" ca="1" si="5"/>
        <v>0</v>
      </c>
      <c r="J63" s="124">
        <f t="shared" ca="1" si="6"/>
        <v>0</v>
      </c>
      <c r="K63" s="136" t="str">
        <f t="shared" ca="1" si="10"/>
        <v/>
      </c>
      <c r="L63" s="126" t="str">
        <f t="shared" ca="1" si="7"/>
        <v/>
      </c>
      <c r="M63" s="130">
        <f t="shared" ca="1" si="11"/>
        <v>0</v>
      </c>
      <c r="N63" s="131">
        <f t="shared" ca="1" si="12"/>
        <v>0</v>
      </c>
      <c r="O63" s="131">
        <f t="shared" ca="1" si="13"/>
        <v>0</v>
      </c>
      <c r="P63" s="132">
        <f t="shared" ca="1" si="14"/>
        <v>0</v>
      </c>
      <c r="Q63" s="155" t="str">
        <f t="shared" ca="1" si="15"/>
        <v xml:space="preserve">クリア ! </v>
      </c>
    </row>
    <row r="64" spans="1:17">
      <c r="A64" s="116">
        <v>60</v>
      </c>
      <c r="B64" s="116">
        <f t="shared" ca="1" si="8"/>
        <v>0</v>
      </c>
      <c r="C64" s="116">
        <f t="shared" ca="1" si="9"/>
        <v>0</v>
      </c>
      <c r="D64" s="116">
        <f t="shared" ca="1" si="0"/>
        <v>0</v>
      </c>
      <c r="E64" s="116">
        <f t="shared" ca="1" si="1"/>
        <v>0</v>
      </c>
      <c r="F64" s="116">
        <f t="shared" ca="1" si="2"/>
        <v>0</v>
      </c>
      <c r="G64" s="117" t="str">
        <f t="shared" ca="1" si="3"/>
        <v/>
      </c>
      <c r="H64" s="123">
        <f t="shared" ca="1" si="4"/>
        <v>0</v>
      </c>
      <c r="I64" s="124">
        <f t="shared" ca="1" si="5"/>
        <v>0</v>
      </c>
      <c r="J64" s="124">
        <f t="shared" ca="1" si="6"/>
        <v>0</v>
      </c>
      <c r="K64" s="136" t="str">
        <f t="shared" ca="1" si="10"/>
        <v/>
      </c>
      <c r="L64" s="126" t="str">
        <f t="shared" ca="1" si="7"/>
        <v/>
      </c>
      <c r="M64" s="130">
        <f t="shared" ca="1" si="11"/>
        <v>0</v>
      </c>
      <c r="N64" s="131">
        <f t="shared" ca="1" si="12"/>
        <v>0</v>
      </c>
      <c r="O64" s="131">
        <f t="shared" ca="1" si="13"/>
        <v>0</v>
      </c>
      <c r="P64" s="132">
        <f t="shared" ca="1" si="14"/>
        <v>0</v>
      </c>
      <c r="Q64" s="155" t="str">
        <f t="shared" ca="1" si="15"/>
        <v xml:space="preserve">クリア ! </v>
      </c>
    </row>
    <row r="65" spans="1:17">
      <c r="A65" s="116">
        <v>61</v>
      </c>
      <c r="B65" s="116">
        <f t="shared" ca="1" si="8"/>
        <v>0</v>
      </c>
      <c r="C65" s="116">
        <f t="shared" ca="1" si="9"/>
        <v>0</v>
      </c>
      <c r="D65" s="116">
        <f t="shared" ca="1" si="0"/>
        <v>0</v>
      </c>
      <c r="E65" s="116">
        <f t="shared" ca="1" si="1"/>
        <v>0</v>
      </c>
      <c r="F65" s="116">
        <f t="shared" ca="1" si="2"/>
        <v>0</v>
      </c>
      <c r="G65" s="117" t="str">
        <f t="shared" ca="1" si="3"/>
        <v/>
      </c>
      <c r="H65" s="123">
        <f t="shared" ca="1" si="4"/>
        <v>0</v>
      </c>
      <c r="I65" s="124">
        <f t="shared" ca="1" si="5"/>
        <v>0</v>
      </c>
      <c r="J65" s="124">
        <f t="shared" ca="1" si="6"/>
        <v>0</v>
      </c>
      <c r="K65" s="136" t="str">
        <f t="shared" ca="1" si="10"/>
        <v/>
      </c>
      <c r="L65" s="126" t="str">
        <f t="shared" ca="1" si="7"/>
        <v/>
      </c>
      <c r="M65" s="130">
        <f t="shared" ca="1" si="11"/>
        <v>0</v>
      </c>
      <c r="N65" s="131">
        <f t="shared" ca="1" si="12"/>
        <v>0</v>
      </c>
      <c r="O65" s="131">
        <f t="shared" ca="1" si="13"/>
        <v>0</v>
      </c>
      <c r="P65" s="132">
        <f t="shared" ca="1" si="14"/>
        <v>0</v>
      </c>
      <c r="Q65" s="155" t="str">
        <f t="shared" ca="1" si="15"/>
        <v xml:space="preserve">クリア ! </v>
      </c>
    </row>
    <row r="66" spans="1:17">
      <c r="A66" s="116">
        <v>62</v>
      </c>
      <c r="B66" s="116">
        <f t="shared" ca="1" si="8"/>
        <v>0</v>
      </c>
      <c r="C66" s="116">
        <f t="shared" ca="1" si="9"/>
        <v>0</v>
      </c>
      <c r="D66" s="116">
        <f t="shared" ca="1" si="0"/>
        <v>0</v>
      </c>
      <c r="E66" s="116">
        <f t="shared" ca="1" si="1"/>
        <v>0</v>
      </c>
      <c r="F66" s="116">
        <f t="shared" ca="1" si="2"/>
        <v>0</v>
      </c>
      <c r="G66" s="117" t="str">
        <f t="shared" ca="1" si="3"/>
        <v/>
      </c>
      <c r="H66" s="123">
        <f t="shared" ca="1" si="4"/>
        <v>0</v>
      </c>
      <c r="I66" s="124">
        <f t="shared" ca="1" si="5"/>
        <v>0</v>
      </c>
      <c r="J66" s="124">
        <f t="shared" ca="1" si="6"/>
        <v>0</v>
      </c>
      <c r="K66" s="136" t="str">
        <f t="shared" ca="1" si="10"/>
        <v/>
      </c>
      <c r="L66" s="126" t="str">
        <f t="shared" ca="1" si="7"/>
        <v/>
      </c>
      <c r="M66" s="130">
        <f t="shared" ca="1" si="11"/>
        <v>0</v>
      </c>
      <c r="N66" s="131">
        <f t="shared" ca="1" si="12"/>
        <v>0</v>
      </c>
      <c r="O66" s="131">
        <f t="shared" ca="1" si="13"/>
        <v>0</v>
      </c>
      <c r="P66" s="132">
        <f t="shared" ca="1" si="14"/>
        <v>0</v>
      </c>
      <c r="Q66" s="155" t="str">
        <f t="shared" ca="1" si="15"/>
        <v xml:space="preserve">クリア ! </v>
      </c>
    </row>
    <row r="67" spans="1:17">
      <c r="A67" s="116">
        <v>63</v>
      </c>
      <c r="B67" s="116">
        <f t="shared" ca="1" si="8"/>
        <v>0</v>
      </c>
      <c r="C67" s="116">
        <f t="shared" ca="1" si="9"/>
        <v>0</v>
      </c>
      <c r="D67" s="116">
        <f t="shared" ca="1" si="0"/>
        <v>0</v>
      </c>
      <c r="E67" s="116">
        <f t="shared" ca="1" si="1"/>
        <v>0</v>
      </c>
      <c r="F67" s="116">
        <f t="shared" ca="1" si="2"/>
        <v>0</v>
      </c>
      <c r="G67" s="117" t="str">
        <f t="shared" ca="1" si="3"/>
        <v/>
      </c>
      <c r="H67" s="123">
        <f t="shared" ca="1" si="4"/>
        <v>0</v>
      </c>
      <c r="I67" s="124">
        <f t="shared" ca="1" si="5"/>
        <v>0</v>
      </c>
      <c r="J67" s="124">
        <f t="shared" ca="1" si="6"/>
        <v>0</v>
      </c>
      <c r="K67" s="136" t="str">
        <f t="shared" ca="1" si="10"/>
        <v/>
      </c>
      <c r="L67" s="126" t="str">
        <f t="shared" ca="1" si="7"/>
        <v/>
      </c>
      <c r="M67" s="130">
        <f t="shared" ca="1" si="11"/>
        <v>0</v>
      </c>
      <c r="N67" s="131">
        <f t="shared" ca="1" si="12"/>
        <v>0</v>
      </c>
      <c r="O67" s="131">
        <f t="shared" ca="1" si="13"/>
        <v>0</v>
      </c>
      <c r="P67" s="132">
        <f t="shared" ca="1" si="14"/>
        <v>0</v>
      </c>
      <c r="Q67" s="155" t="str">
        <f t="shared" ca="1" si="15"/>
        <v xml:space="preserve">クリア ! </v>
      </c>
    </row>
    <row r="68" spans="1:17">
      <c r="A68" s="116">
        <v>64</v>
      </c>
      <c r="B68" s="116">
        <f t="shared" ca="1" si="8"/>
        <v>0</v>
      </c>
      <c r="C68" s="116">
        <f t="shared" ca="1" si="9"/>
        <v>0</v>
      </c>
      <c r="D68" s="116">
        <f t="shared" ca="1" si="0"/>
        <v>0</v>
      </c>
      <c r="E68" s="116">
        <f t="shared" ca="1" si="1"/>
        <v>0</v>
      </c>
      <c r="F68" s="116">
        <f t="shared" ca="1" si="2"/>
        <v>0</v>
      </c>
      <c r="G68" s="117" t="str">
        <f t="shared" ca="1" si="3"/>
        <v/>
      </c>
      <c r="H68" s="123">
        <f t="shared" ca="1" si="4"/>
        <v>0</v>
      </c>
      <c r="I68" s="124">
        <f t="shared" ca="1" si="5"/>
        <v>0</v>
      </c>
      <c r="J68" s="124">
        <f t="shared" ca="1" si="6"/>
        <v>0</v>
      </c>
      <c r="K68" s="136" t="str">
        <f t="shared" ca="1" si="10"/>
        <v/>
      </c>
      <c r="L68" s="126" t="str">
        <f t="shared" ca="1" si="7"/>
        <v/>
      </c>
      <c r="M68" s="130">
        <f t="shared" ca="1" si="11"/>
        <v>0</v>
      </c>
      <c r="N68" s="131">
        <f t="shared" ca="1" si="12"/>
        <v>0</v>
      </c>
      <c r="O68" s="131">
        <f t="shared" ca="1" si="13"/>
        <v>0</v>
      </c>
      <c r="P68" s="132">
        <f t="shared" ca="1" si="14"/>
        <v>0</v>
      </c>
      <c r="Q68" s="155" t="str">
        <f t="shared" ca="1" si="15"/>
        <v xml:space="preserve">クリア ! </v>
      </c>
    </row>
    <row r="69" spans="1:17">
      <c r="A69" s="116">
        <v>65</v>
      </c>
      <c r="B69" s="116">
        <f t="shared" ca="1" si="8"/>
        <v>0</v>
      </c>
      <c r="C69" s="116">
        <f t="shared" ca="1" si="9"/>
        <v>0</v>
      </c>
      <c r="D69" s="116">
        <f t="shared" ref="D69:D104" ca="1" si="16">IFERROR(INDIRECT($A69&amp;"!B$5",TRUE),"")</f>
        <v>0</v>
      </c>
      <c r="E69" s="116">
        <f t="shared" ref="E69:E104" ca="1" si="17">IFERROR(INDIRECT($A69&amp;"!$D$18",TRUE),"")</f>
        <v>0</v>
      </c>
      <c r="F69" s="116">
        <f t="shared" ref="F69:F104" ca="1" si="18">IFERROR(COUNT(INDIRECT($A69&amp;"!$D$10:$D$17",TRUE)),"")</f>
        <v>0</v>
      </c>
      <c r="G69" s="117" t="str">
        <f t="shared" ref="G69:G104" ca="1" si="19">IFERROR(INDIRECT($A69&amp;"!N$10",TRUE),"")</f>
        <v/>
      </c>
      <c r="H69" s="123">
        <f t="shared" ref="H69:H104" ca="1" si="20">IFERROR(INDIRECT($A69&amp;"!$H$7",TRUE),"")</f>
        <v>0</v>
      </c>
      <c r="I69" s="124">
        <f t="shared" ref="I69:I104" ca="1" si="21">IFERROR(INDIRECT($A69&amp;"!$I$7",TRUE),"")</f>
        <v>0</v>
      </c>
      <c r="J69" s="124">
        <f t="shared" ref="J69:J104" ca="1" si="22">IFERROR(INDIRECT($A69&amp;"!$J$7",TRUE),"")</f>
        <v>0</v>
      </c>
      <c r="K69" s="136" t="str">
        <f t="shared" ca="1" si="10"/>
        <v/>
      </c>
      <c r="L69" s="126" t="str">
        <f t="shared" ref="L69:L104" ca="1" si="23">IFERROR(INDIRECT($A69&amp;"!$m$7",TRUE),"")</f>
        <v/>
      </c>
      <c r="M69" s="130">
        <f t="shared" ca="1" si="11"/>
        <v>0</v>
      </c>
      <c r="N69" s="131">
        <f t="shared" ca="1" si="12"/>
        <v>0</v>
      </c>
      <c r="O69" s="131">
        <f t="shared" ca="1" si="13"/>
        <v>0</v>
      </c>
      <c r="P69" s="132">
        <f t="shared" ca="1" si="14"/>
        <v>0</v>
      </c>
      <c r="Q69" s="155" t="str">
        <f t="shared" ca="1" si="15"/>
        <v xml:space="preserve">クリア ! </v>
      </c>
    </row>
    <row r="70" spans="1:17">
      <c r="A70" s="116">
        <v>66</v>
      </c>
      <c r="B70" s="116">
        <f t="shared" ref="B70:B104" ca="1" si="24">IFERROR(INDIRECT($A70&amp;"!B3",TRUE),"")</f>
        <v>0</v>
      </c>
      <c r="C70" s="116">
        <f t="shared" ref="C70:C104" ca="1" si="25">IFERROR(INDIRECT($A70&amp;"!B$4",TRUE),"")</f>
        <v>0</v>
      </c>
      <c r="D70" s="116">
        <f t="shared" ca="1" si="16"/>
        <v>0</v>
      </c>
      <c r="E70" s="116">
        <f t="shared" ca="1" si="17"/>
        <v>0</v>
      </c>
      <c r="F70" s="116">
        <f t="shared" ca="1" si="18"/>
        <v>0</v>
      </c>
      <c r="G70" s="117" t="str">
        <f t="shared" ca="1" si="19"/>
        <v/>
      </c>
      <c r="H70" s="123">
        <f t="shared" ca="1" si="20"/>
        <v>0</v>
      </c>
      <c r="I70" s="124">
        <f t="shared" ca="1" si="21"/>
        <v>0</v>
      </c>
      <c r="J70" s="124">
        <f t="shared" ca="1" si="22"/>
        <v>0</v>
      </c>
      <c r="K70" s="136" t="str">
        <f t="shared" ref="K70:K104" ca="1" si="26">IFERROR(INDIRECT($A70&amp;"!$k$7",TRUE),"")</f>
        <v/>
      </c>
      <c r="L70" s="126" t="str">
        <f t="shared" ca="1" si="23"/>
        <v/>
      </c>
      <c r="M70" s="130">
        <f t="shared" ref="M70:M104" ca="1" si="27">IFERROR(INDIRECT($A70&amp;"!B$40",TRUE),"")</f>
        <v>0</v>
      </c>
      <c r="N70" s="131">
        <f t="shared" ref="N70:N104" ca="1" si="28">IFERROR(INDIRECT($A70&amp;"!c$40",TRUE),"")</f>
        <v>0</v>
      </c>
      <c r="O70" s="131">
        <f t="shared" ref="O70:O104" ca="1" si="29">IFERROR(INDIRECT($A70&amp;"!d$40",TRUE),"")</f>
        <v>0</v>
      </c>
      <c r="P70" s="132">
        <f t="shared" ref="P70:P104" ca="1" si="30">IFERROR(INDIRECT($A70&amp;"!e$40",TRUE),"")</f>
        <v>0</v>
      </c>
      <c r="Q70" s="155" t="str">
        <f t="shared" ref="Q70:Q104" ca="1" si="31">IFERROR(INDIRECT($A70&amp;"!n$3",TRUE),"")</f>
        <v xml:space="preserve">クリア ! </v>
      </c>
    </row>
    <row r="71" spans="1:17">
      <c r="A71" s="116">
        <v>67</v>
      </c>
      <c r="B71" s="116">
        <f t="shared" ca="1" si="24"/>
        <v>0</v>
      </c>
      <c r="C71" s="116">
        <f t="shared" ca="1" si="25"/>
        <v>0</v>
      </c>
      <c r="D71" s="116">
        <f t="shared" ca="1" si="16"/>
        <v>0</v>
      </c>
      <c r="E71" s="116">
        <f t="shared" ca="1" si="17"/>
        <v>0</v>
      </c>
      <c r="F71" s="116">
        <f t="shared" ca="1" si="18"/>
        <v>0</v>
      </c>
      <c r="G71" s="117" t="str">
        <f t="shared" ca="1" si="19"/>
        <v/>
      </c>
      <c r="H71" s="123">
        <f t="shared" ca="1" si="20"/>
        <v>0</v>
      </c>
      <c r="I71" s="124">
        <f t="shared" ca="1" si="21"/>
        <v>0</v>
      </c>
      <c r="J71" s="124">
        <f t="shared" ca="1" si="22"/>
        <v>0</v>
      </c>
      <c r="K71" s="136" t="str">
        <f t="shared" ca="1" si="26"/>
        <v/>
      </c>
      <c r="L71" s="126" t="str">
        <f t="shared" ca="1" si="23"/>
        <v/>
      </c>
      <c r="M71" s="130">
        <f t="shared" ca="1" si="27"/>
        <v>0</v>
      </c>
      <c r="N71" s="131">
        <f t="shared" ca="1" si="28"/>
        <v>0</v>
      </c>
      <c r="O71" s="131">
        <f t="shared" ca="1" si="29"/>
        <v>0</v>
      </c>
      <c r="P71" s="132">
        <f t="shared" ca="1" si="30"/>
        <v>0</v>
      </c>
      <c r="Q71" s="155" t="str">
        <f t="shared" ca="1" si="31"/>
        <v xml:space="preserve">クリア ! </v>
      </c>
    </row>
    <row r="72" spans="1:17">
      <c r="A72" s="116">
        <v>68</v>
      </c>
      <c r="B72" s="116">
        <f t="shared" ca="1" si="24"/>
        <v>0</v>
      </c>
      <c r="C72" s="116">
        <f t="shared" ca="1" si="25"/>
        <v>0</v>
      </c>
      <c r="D72" s="116">
        <f t="shared" ca="1" si="16"/>
        <v>0</v>
      </c>
      <c r="E72" s="116">
        <f t="shared" ca="1" si="17"/>
        <v>0</v>
      </c>
      <c r="F72" s="116">
        <f t="shared" ca="1" si="18"/>
        <v>0</v>
      </c>
      <c r="G72" s="117" t="str">
        <f t="shared" ca="1" si="19"/>
        <v/>
      </c>
      <c r="H72" s="123">
        <f t="shared" ca="1" si="20"/>
        <v>0</v>
      </c>
      <c r="I72" s="124">
        <f t="shared" ca="1" si="21"/>
        <v>0</v>
      </c>
      <c r="J72" s="124">
        <f t="shared" ca="1" si="22"/>
        <v>0</v>
      </c>
      <c r="K72" s="136" t="str">
        <f t="shared" ca="1" si="26"/>
        <v/>
      </c>
      <c r="L72" s="126" t="str">
        <f t="shared" ca="1" si="23"/>
        <v/>
      </c>
      <c r="M72" s="130">
        <f t="shared" ca="1" si="27"/>
        <v>0</v>
      </c>
      <c r="N72" s="131">
        <f t="shared" ca="1" si="28"/>
        <v>0</v>
      </c>
      <c r="O72" s="131">
        <f t="shared" ca="1" si="29"/>
        <v>0</v>
      </c>
      <c r="P72" s="132">
        <f t="shared" ca="1" si="30"/>
        <v>0</v>
      </c>
      <c r="Q72" s="155" t="str">
        <f t="shared" ca="1" si="31"/>
        <v xml:space="preserve">クリア ! </v>
      </c>
    </row>
    <row r="73" spans="1:17">
      <c r="A73" s="116">
        <v>69</v>
      </c>
      <c r="B73" s="116">
        <f t="shared" ca="1" si="24"/>
        <v>0</v>
      </c>
      <c r="C73" s="116">
        <f t="shared" ca="1" si="25"/>
        <v>0</v>
      </c>
      <c r="D73" s="116">
        <f t="shared" ca="1" si="16"/>
        <v>0</v>
      </c>
      <c r="E73" s="116">
        <f t="shared" ca="1" si="17"/>
        <v>0</v>
      </c>
      <c r="F73" s="116">
        <f t="shared" ca="1" si="18"/>
        <v>0</v>
      </c>
      <c r="G73" s="117" t="str">
        <f t="shared" ca="1" si="19"/>
        <v/>
      </c>
      <c r="H73" s="123">
        <f t="shared" ca="1" si="20"/>
        <v>0</v>
      </c>
      <c r="I73" s="124">
        <f t="shared" ca="1" si="21"/>
        <v>0</v>
      </c>
      <c r="J73" s="124">
        <f t="shared" ca="1" si="22"/>
        <v>0</v>
      </c>
      <c r="K73" s="136" t="str">
        <f t="shared" ca="1" si="26"/>
        <v/>
      </c>
      <c r="L73" s="126" t="str">
        <f t="shared" ca="1" si="23"/>
        <v/>
      </c>
      <c r="M73" s="130">
        <f t="shared" ca="1" si="27"/>
        <v>0</v>
      </c>
      <c r="N73" s="131">
        <f t="shared" ca="1" si="28"/>
        <v>0</v>
      </c>
      <c r="O73" s="131">
        <f t="shared" ca="1" si="29"/>
        <v>0</v>
      </c>
      <c r="P73" s="132">
        <f t="shared" ca="1" si="30"/>
        <v>0</v>
      </c>
      <c r="Q73" s="155" t="str">
        <f t="shared" ca="1" si="31"/>
        <v xml:space="preserve">クリア ! </v>
      </c>
    </row>
    <row r="74" spans="1:17">
      <c r="A74" s="116">
        <v>70</v>
      </c>
      <c r="B74" s="116">
        <f t="shared" ca="1" si="24"/>
        <v>0</v>
      </c>
      <c r="C74" s="116">
        <f t="shared" ca="1" si="25"/>
        <v>0</v>
      </c>
      <c r="D74" s="116">
        <f t="shared" ca="1" si="16"/>
        <v>0</v>
      </c>
      <c r="E74" s="116">
        <f t="shared" ca="1" si="17"/>
        <v>0</v>
      </c>
      <c r="F74" s="116">
        <f t="shared" ca="1" si="18"/>
        <v>0</v>
      </c>
      <c r="G74" s="117" t="str">
        <f t="shared" ca="1" si="19"/>
        <v/>
      </c>
      <c r="H74" s="123">
        <f t="shared" ca="1" si="20"/>
        <v>0</v>
      </c>
      <c r="I74" s="124">
        <f t="shared" ca="1" si="21"/>
        <v>0</v>
      </c>
      <c r="J74" s="124">
        <f t="shared" ca="1" si="22"/>
        <v>0</v>
      </c>
      <c r="K74" s="136" t="str">
        <f t="shared" ca="1" si="26"/>
        <v/>
      </c>
      <c r="L74" s="126" t="str">
        <f t="shared" ca="1" si="23"/>
        <v/>
      </c>
      <c r="M74" s="130">
        <f t="shared" ca="1" si="27"/>
        <v>0</v>
      </c>
      <c r="N74" s="131">
        <f t="shared" ca="1" si="28"/>
        <v>0</v>
      </c>
      <c r="O74" s="131">
        <f t="shared" ca="1" si="29"/>
        <v>0</v>
      </c>
      <c r="P74" s="132">
        <f t="shared" ca="1" si="30"/>
        <v>0</v>
      </c>
      <c r="Q74" s="155" t="str">
        <f t="shared" ca="1" si="31"/>
        <v xml:space="preserve">クリア ! </v>
      </c>
    </row>
    <row r="75" spans="1:17">
      <c r="A75" s="116">
        <v>71</v>
      </c>
      <c r="B75" s="116">
        <f t="shared" ca="1" si="24"/>
        <v>0</v>
      </c>
      <c r="C75" s="116">
        <f t="shared" ca="1" si="25"/>
        <v>0</v>
      </c>
      <c r="D75" s="116">
        <f t="shared" ca="1" si="16"/>
        <v>0</v>
      </c>
      <c r="E75" s="116">
        <f t="shared" ca="1" si="17"/>
        <v>0</v>
      </c>
      <c r="F75" s="116">
        <f t="shared" ca="1" si="18"/>
        <v>0</v>
      </c>
      <c r="G75" s="117" t="str">
        <f t="shared" ca="1" si="19"/>
        <v/>
      </c>
      <c r="H75" s="123">
        <f t="shared" ca="1" si="20"/>
        <v>0</v>
      </c>
      <c r="I75" s="124">
        <f t="shared" ca="1" si="21"/>
        <v>0</v>
      </c>
      <c r="J75" s="124">
        <f t="shared" ca="1" si="22"/>
        <v>0</v>
      </c>
      <c r="K75" s="136" t="str">
        <f t="shared" ca="1" si="26"/>
        <v/>
      </c>
      <c r="L75" s="126" t="str">
        <f t="shared" ca="1" si="23"/>
        <v/>
      </c>
      <c r="M75" s="130">
        <f t="shared" ca="1" si="27"/>
        <v>0</v>
      </c>
      <c r="N75" s="131">
        <f t="shared" ca="1" si="28"/>
        <v>0</v>
      </c>
      <c r="O75" s="131">
        <f t="shared" ca="1" si="29"/>
        <v>0</v>
      </c>
      <c r="P75" s="132">
        <f t="shared" ca="1" si="30"/>
        <v>0</v>
      </c>
      <c r="Q75" s="155" t="str">
        <f t="shared" ca="1" si="31"/>
        <v xml:space="preserve">クリア ! </v>
      </c>
    </row>
    <row r="76" spans="1:17">
      <c r="A76" s="116">
        <v>72</v>
      </c>
      <c r="B76" s="116">
        <f t="shared" ca="1" si="24"/>
        <v>0</v>
      </c>
      <c r="C76" s="116">
        <f t="shared" ca="1" si="25"/>
        <v>0</v>
      </c>
      <c r="D76" s="116">
        <f t="shared" ca="1" si="16"/>
        <v>0</v>
      </c>
      <c r="E76" s="116">
        <f t="shared" ca="1" si="17"/>
        <v>0</v>
      </c>
      <c r="F76" s="116">
        <f t="shared" ca="1" si="18"/>
        <v>0</v>
      </c>
      <c r="G76" s="117" t="str">
        <f t="shared" ca="1" si="19"/>
        <v/>
      </c>
      <c r="H76" s="123">
        <f t="shared" ca="1" si="20"/>
        <v>0</v>
      </c>
      <c r="I76" s="124">
        <f t="shared" ca="1" si="21"/>
        <v>0</v>
      </c>
      <c r="J76" s="124">
        <f t="shared" ca="1" si="22"/>
        <v>0</v>
      </c>
      <c r="K76" s="136" t="str">
        <f t="shared" ca="1" si="26"/>
        <v/>
      </c>
      <c r="L76" s="126" t="str">
        <f t="shared" ca="1" si="23"/>
        <v/>
      </c>
      <c r="M76" s="130">
        <f t="shared" ca="1" si="27"/>
        <v>0</v>
      </c>
      <c r="N76" s="131">
        <f t="shared" ca="1" si="28"/>
        <v>0</v>
      </c>
      <c r="O76" s="131">
        <f t="shared" ca="1" si="29"/>
        <v>0</v>
      </c>
      <c r="P76" s="132">
        <f t="shared" ca="1" si="30"/>
        <v>0</v>
      </c>
      <c r="Q76" s="155" t="str">
        <f t="shared" ca="1" si="31"/>
        <v xml:space="preserve">クリア ! </v>
      </c>
    </row>
    <row r="77" spans="1:17">
      <c r="A77" s="116">
        <v>73</v>
      </c>
      <c r="B77" s="116">
        <f t="shared" ca="1" si="24"/>
        <v>0</v>
      </c>
      <c r="C77" s="116">
        <f t="shared" ca="1" si="25"/>
        <v>0</v>
      </c>
      <c r="D77" s="116">
        <f t="shared" ca="1" si="16"/>
        <v>0</v>
      </c>
      <c r="E77" s="116">
        <f t="shared" ca="1" si="17"/>
        <v>0</v>
      </c>
      <c r="F77" s="116">
        <f t="shared" ca="1" si="18"/>
        <v>0</v>
      </c>
      <c r="G77" s="117" t="str">
        <f t="shared" ca="1" si="19"/>
        <v/>
      </c>
      <c r="H77" s="123">
        <f t="shared" ca="1" si="20"/>
        <v>0</v>
      </c>
      <c r="I77" s="124">
        <f t="shared" ca="1" si="21"/>
        <v>0</v>
      </c>
      <c r="J77" s="124">
        <f t="shared" ca="1" si="22"/>
        <v>0</v>
      </c>
      <c r="K77" s="136" t="str">
        <f t="shared" ca="1" si="26"/>
        <v/>
      </c>
      <c r="L77" s="126" t="str">
        <f t="shared" ca="1" si="23"/>
        <v/>
      </c>
      <c r="M77" s="130">
        <f t="shared" ca="1" si="27"/>
        <v>0</v>
      </c>
      <c r="N77" s="131">
        <f t="shared" ca="1" si="28"/>
        <v>0</v>
      </c>
      <c r="O77" s="131">
        <f t="shared" ca="1" si="29"/>
        <v>0</v>
      </c>
      <c r="P77" s="132">
        <f t="shared" ca="1" si="30"/>
        <v>0</v>
      </c>
      <c r="Q77" s="155" t="str">
        <f t="shared" ca="1" si="31"/>
        <v xml:space="preserve">クリア ! </v>
      </c>
    </row>
    <row r="78" spans="1:17">
      <c r="A78" s="116">
        <v>74</v>
      </c>
      <c r="B78" s="116">
        <f t="shared" ca="1" si="24"/>
        <v>0</v>
      </c>
      <c r="C78" s="116">
        <f t="shared" ca="1" si="25"/>
        <v>0</v>
      </c>
      <c r="D78" s="116">
        <f t="shared" ca="1" si="16"/>
        <v>0</v>
      </c>
      <c r="E78" s="116">
        <f t="shared" ca="1" si="17"/>
        <v>0</v>
      </c>
      <c r="F78" s="116">
        <f t="shared" ca="1" si="18"/>
        <v>0</v>
      </c>
      <c r="G78" s="117" t="str">
        <f t="shared" ca="1" si="19"/>
        <v/>
      </c>
      <c r="H78" s="123">
        <f t="shared" ca="1" si="20"/>
        <v>0</v>
      </c>
      <c r="I78" s="124">
        <f t="shared" ca="1" si="21"/>
        <v>0</v>
      </c>
      <c r="J78" s="124">
        <f t="shared" ca="1" si="22"/>
        <v>0</v>
      </c>
      <c r="K78" s="136" t="str">
        <f t="shared" ca="1" si="26"/>
        <v/>
      </c>
      <c r="L78" s="126" t="str">
        <f t="shared" ca="1" si="23"/>
        <v/>
      </c>
      <c r="M78" s="130">
        <f t="shared" ca="1" si="27"/>
        <v>0</v>
      </c>
      <c r="N78" s="131">
        <f t="shared" ca="1" si="28"/>
        <v>0</v>
      </c>
      <c r="O78" s="131">
        <f t="shared" ca="1" si="29"/>
        <v>0</v>
      </c>
      <c r="P78" s="132">
        <f t="shared" ca="1" si="30"/>
        <v>0</v>
      </c>
      <c r="Q78" s="155" t="str">
        <f t="shared" ca="1" si="31"/>
        <v xml:space="preserve">クリア ! </v>
      </c>
    </row>
    <row r="79" spans="1:17">
      <c r="A79" s="116">
        <v>75</v>
      </c>
      <c r="B79" s="116">
        <f t="shared" ca="1" si="24"/>
        <v>0</v>
      </c>
      <c r="C79" s="116">
        <f t="shared" ca="1" si="25"/>
        <v>0</v>
      </c>
      <c r="D79" s="116">
        <f t="shared" ca="1" si="16"/>
        <v>0</v>
      </c>
      <c r="E79" s="116">
        <f t="shared" ca="1" si="17"/>
        <v>0</v>
      </c>
      <c r="F79" s="116">
        <f t="shared" ca="1" si="18"/>
        <v>0</v>
      </c>
      <c r="G79" s="117" t="str">
        <f t="shared" ca="1" si="19"/>
        <v/>
      </c>
      <c r="H79" s="123">
        <f t="shared" ca="1" si="20"/>
        <v>0</v>
      </c>
      <c r="I79" s="124">
        <f t="shared" ca="1" si="21"/>
        <v>0</v>
      </c>
      <c r="J79" s="124">
        <f t="shared" ca="1" si="22"/>
        <v>0</v>
      </c>
      <c r="K79" s="136" t="str">
        <f t="shared" ca="1" si="26"/>
        <v/>
      </c>
      <c r="L79" s="126" t="str">
        <f t="shared" ca="1" si="23"/>
        <v/>
      </c>
      <c r="M79" s="130">
        <f t="shared" ca="1" si="27"/>
        <v>0</v>
      </c>
      <c r="N79" s="131">
        <f t="shared" ca="1" si="28"/>
        <v>0</v>
      </c>
      <c r="O79" s="131">
        <f t="shared" ca="1" si="29"/>
        <v>0</v>
      </c>
      <c r="P79" s="132">
        <f t="shared" ca="1" si="30"/>
        <v>0</v>
      </c>
      <c r="Q79" s="155" t="str">
        <f t="shared" ca="1" si="31"/>
        <v xml:space="preserve">クリア ! </v>
      </c>
    </row>
    <row r="80" spans="1:17">
      <c r="A80" s="116">
        <v>76</v>
      </c>
      <c r="B80" s="116">
        <f t="shared" ca="1" si="24"/>
        <v>0</v>
      </c>
      <c r="C80" s="116">
        <f t="shared" ca="1" si="25"/>
        <v>0</v>
      </c>
      <c r="D80" s="116">
        <f t="shared" ca="1" si="16"/>
        <v>0</v>
      </c>
      <c r="E80" s="116">
        <f t="shared" ca="1" si="17"/>
        <v>0</v>
      </c>
      <c r="F80" s="116">
        <f t="shared" ca="1" si="18"/>
        <v>0</v>
      </c>
      <c r="G80" s="117" t="str">
        <f t="shared" ca="1" si="19"/>
        <v/>
      </c>
      <c r="H80" s="123">
        <f t="shared" ca="1" si="20"/>
        <v>0</v>
      </c>
      <c r="I80" s="124">
        <f t="shared" ca="1" si="21"/>
        <v>0</v>
      </c>
      <c r="J80" s="124">
        <f t="shared" ca="1" si="22"/>
        <v>0</v>
      </c>
      <c r="K80" s="136" t="str">
        <f t="shared" ca="1" si="26"/>
        <v/>
      </c>
      <c r="L80" s="126" t="str">
        <f t="shared" ca="1" si="23"/>
        <v/>
      </c>
      <c r="M80" s="130">
        <f t="shared" ca="1" si="27"/>
        <v>0</v>
      </c>
      <c r="N80" s="131">
        <f t="shared" ca="1" si="28"/>
        <v>0</v>
      </c>
      <c r="O80" s="131">
        <f t="shared" ca="1" si="29"/>
        <v>0</v>
      </c>
      <c r="P80" s="132">
        <f t="shared" ca="1" si="30"/>
        <v>0</v>
      </c>
      <c r="Q80" s="155" t="str">
        <f t="shared" ca="1" si="31"/>
        <v xml:space="preserve">クリア ! </v>
      </c>
    </row>
    <row r="81" spans="1:17">
      <c r="A81" s="116">
        <v>77</v>
      </c>
      <c r="B81" s="116">
        <f t="shared" ca="1" si="24"/>
        <v>0</v>
      </c>
      <c r="C81" s="116">
        <f t="shared" ca="1" si="25"/>
        <v>0</v>
      </c>
      <c r="D81" s="116">
        <f t="shared" ca="1" si="16"/>
        <v>0</v>
      </c>
      <c r="E81" s="116">
        <f t="shared" ca="1" si="17"/>
        <v>0</v>
      </c>
      <c r="F81" s="116">
        <f t="shared" ca="1" si="18"/>
        <v>0</v>
      </c>
      <c r="G81" s="117" t="str">
        <f t="shared" ca="1" si="19"/>
        <v/>
      </c>
      <c r="H81" s="123">
        <f t="shared" ca="1" si="20"/>
        <v>0</v>
      </c>
      <c r="I81" s="124">
        <f t="shared" ca="1" si="21"/>
        <v>0</v>
      </c>
      <c r="J81" s="124">
        <f t="shared" ca="1" si="22"/>
        <v>0</v>
      </c>
      <c r="K81" s="136" t="str">
        <f t="shared" ca="1" si="26"/>
        <v/>
      </c>
      <c r="L81" s="126" t="str">
        <f t="shared" ca="1" si="23"/>
        <v/>
      </c>
      <c r="M81" s="130">
        <f t="shared" ca="1" si="27"/>
        <v>0</v>
      </c>
      <c r="N81" s="131">
        <f t="shared" ca="1" si="28"/>
        <v>0</v>
      </c>
      <c r="O81" s="131">
        <f t="shared" ca="1" si="29"/>
        <v>0</v>
      </c>
      <c r="P81" s="132">
        <f t="shared" ca="1" si="30"/>
        <v>0</v>
      </c>
      <c r="Q81" s="155" t="str">
        <f t="shared" ca="1" si="31"/>
        <v xml:space="preserve">クリア ! </v>
      </c>
    </row>
    <row r="82" spans="1:17">
      <c r="A82" s="116">
        <v>78</v>
      </c>
      <c r="B82" s="116">
        <f t="shared" ca="1" si="24"/>
        <v>0</v>
      </c>
      <c r="C82" s="116">
        <f t="shared" ca="1" si="25"/>
        <v>0</v>
      </c>
      <c r="D82" s="116">
        <f t="shared" ca="1" si="16"/>
        <v>0</v>
      </c>
      <c r="E82" s="116">
        <f t="shared" ca="1" si="17"/>
        <v>0</v>
      </c>
      <c r="F82" s="116">
        <f t="shared" ca="1" si="18"/>
        <v>0</v>
      </c>
      <c r="G82" s="117" t="str">
        <f t="shared" ca="1" si="19"/>
        <v/>
      </c>
      <c r="H82" s="123">
        <f t="shared" ca="1" si="20"/>
        <v>0</v>
      </c>
      <c r="I82" s="124">
        <f t="shared" ca="1" si="21"/>
        <v>0</v>
      </c>
      <c r="J82" s="124">
        <f t="shared" ca="1" si="22"/>
        <v>0</v>
      </c>
      <c r="K82" s="136" t="str">
        <f t="shared" ca="1" si="26"/>
        <v/>
      </c>
      <c r="L82" s="126" t="str">
        <f t="shared" ca="1" si="23"/>
        <v/>
      </c>
      <c r="M82" s="130">
        <f t="shared" ca="1" si="27"/>
        <v>0</v>
      </c>
      <c r="N82" s="131">
        <f t="shared" ca="1" si="28"/>
        <v>0</v>
      </c>
      <c r="O82" s="131">
        <f t="shared" ca="1" si="29"/>
        <v>0</v>
      </c>
      <c r="P82" s="132">
        <f t="shared" ca="1" si="30"/>
        <v>0</v>
      </c>
      <c r="Q82" s="155" t="str">
        <f t="shared" ca="1" si="31"/>
        <v xml:space="preserve">クリア ! </v>
      </c>
    </row>
    <row r="83" spans="1:17">
      <c r="A83" s="116">
        <v>79</v>
      </c>
      <c r="B83" s="116">
        <f t="shared" ca="1" si="24"/>
        <v>0</v>
      </c>
      <c r="C83" s="116">
        <f t="shared" ca="1" si="25"/>
        <v>0</v>
      </c>
      <c r="D83" s="116">
        <f t="shared" ca="1" si="16"/>
        <v>0</v>
      </c>
      <c r="E83" s="116">
        <f t="shared" ca="1" si="17"/>
        <v>0</v>
      </c>
      <c r="F83" s="116">
        <f t="shared" ca="1" si="18"/>
        <v>0</v>
      </c>
      <c r="G83" s="117" t="str">
        <f t="shared" ca="1" si="19"/>
        <v/>
      </c>
      <c r="H83" s="123">
        <f t="shared" ca="1" si="20"/>
        <v>0</v>
      </c>
      <c r="I83" s="124">
        <f t="shared" ca="1" si="21"/>
        <v>0</v>
      </c>
      <c r="J83" s="124">
        <f t="shared" ca="1" si="22"/>
        <v>0</v>
      </c>
      <c r="K83" s="136" t="str">
        <f t="shared" ca="1" si="26"/>
        <v/>
      </c>
      <c r="L83" s="126" t="str">
        <f t="shared" ca="1" si="23"/>
        <v/>
      </c>
      <c r="M83" s="130">
        <f t="shared" ca="1" si="27"/>
        <v>0</v>
      </c>
      <c r="N83" s="131">
        <f t="shared" ca="1" si="28"/>
        <v>0</v>
      </c>
      <c r="O83" s="131">
        <f t="shared" ca="1" si="29"/>
        <v>0</v>
      </c>
      <c r="P83" s="132">
        <f t="shared" ca="1" si="30"/>
        <v>0</v>
      </c>
      <c r="Q83" s="155" t="str">
        <f t="shared" ca="1" si="31"/>
        <v xml:space="preserve">クリア ! </v>
      </c>
    </row>
    <row r="84" spans="1:17">
      <c r="A84" s="116">
        <v>80</v>
      </c>
      <c r="B84" s="116">
        <f t="shared" ca="1" si="24"/>
        <v>0</v>
      </c>
      <c r="C84" s="116">
        <f t="shared" ca="1" si="25"/>
        <v>0</v>
      </c>
      <c r="D84" s="116">
        <f t="shared" ca="1" si="16"/>
        <v>0</v>
      </c>
      <c r="E84" s="116">
        <f t="shared" ca="1" si="17"/>
        <v>0</v>
      </c>
      <c r="F84" s="116">
        <f t="shared" ca="1" si="18"/>
        <v>0</v>
      </c>
      <c r="G84" s="117" t="str">
        <f t="shared" ca="1" si="19"/>
        <v/>
      </c>
      <c r="H84" s="123">
        <f t="shared" ca="1" si="20"/>
        <v>0</v>
      </c>
      <c r="I84" s="124">
        <f t="shared" ca="1" si="21"/>
        <v>0</v>
      </c>
      <c r="J84" s="124">
        <f t="shared" ca="1" si="22"/>
        <v>0</v>
      </c>
      <c r="K84" s="136" t="str">
        <f t="shared" ca="1" si="26"/>
        <v/>
      </c>
      <c r="L84" s="126" t="str">
        <f t="shared" ca="1" si="23"/>
        <v/>
      </c>
      <c r="M84" s="130">
        <f t="shared" ca="1" si="27"/>
        <v>0</v>
      </c>
      <c r="N84" s="131">
        <f t="shared" ca="1" si="28"/>
        <v>0</v>
      </c>
      <c r="O84" s="131">
        <f t="shared" ca="1" si="29"/>
        <v>0</v>
      </c>
      <c r="P84" s="132">
        <f t="shared" ca="1" si="30"/>
        <v>0</v>
      </c>
      <c r="Q84" s="155" t="str">
        <f t="shared" ca="1" si="31"/>
        <v xml:space="preserve">クリア ! </v>
      </c>
    </row>
    <row r="85" spans="1:17">
      <c r="A85" s="116">
        <v>81</v>
      </c>
      <c r="B85" s="116">
        <f t="shared" ca="1" si="24"/>
        <v>0</v>
      </c>
      <c r="C85" s="116">
        <f t="shared" ca="1" si="25"/>
        <v>0</v>
      </c>
      <c r="D85" s="116">
        <f t="shared" ca="1" si="16"/>
        <v>0</v>
      </c>
      <c r="E85" s="116">
        <f t="shared" ca="1" si="17"/>
        <v>0</v>
      </c>
      <c r="F85" s="116">
        <f t="shared" ca="1" si="18"/>
        <v>0</v>
      </c>
      <c r="G85" s="117" t="str">
        <f t="shared" ca="1" si="19"/>
        <v/>
      </c>
      <c r="H85" s="123">
        <f t="shared" ca="1" si="20"/>
        <v>0</v>
      </c>
      <c r="I85" s="124">
        <f t="shared" ca="1" si="21"/>
        <v>0</v>
      </c>
      <c r="J85" s="124">
        <f t="shared" ca="1" si="22"/>
        <v>0</v>
      </c>
      <c r="K85" s="136" t="str">
        <f t="shared" ca="1" si="26"/>
        <v/>
      </c>
      <c r="L85" s="126" t="str">
        <f t="shared" ca="1" si="23"/>
        <v/>
      </c>
      <c r="M85" s="130">
        <f t="shared" ca="1" si="27"/>
        <v>0</v>
      </c>
      <c r="N85" s="131">
        <f t="shared" ca="1" si="28"/>
        <v>0</v>
      </c>
      <c r="O85" s="131">
        <f t="shared" ca="1" si="29"/>
        <v>0</v>
      </c>
      <c r="P85" s="132">
        <f t="shared" ca="1" si="30"/>
        <v>0</v>
      </c>
      <c r="Q85" s="155" t="str">
        <f t="shared" ca="1" si="31"/>
        <v xml:space="preserve">クリア ! </v>
      </c>
    </row>
    <row r="86" spans="1:17">
      <c r="A86" s="116">
        <v>82</v>
      </c>
      <c r="B86" s="116">
        <f t="shared" ca="1" si="24"/>
        <v>0</v>
      </c>
      <c r="C86" s="116">
        <f t="shared" ca="1" si="25"/>
        <v>0</v>
      </c>
      <c r="D86" s="116">
        <f t="shared" ca="1" si="16"/>
        <v>0</v>
      </c>
      <c r="E86" s="116">
        <f t="shared" ca="1" si="17"/>
        <v>0</v>
      </c>
      <c r="F86" s="116">
        <f t="shared" ca="1" si="18"/>
        <v>0</v>
      </c>
      <c r="G86" s="117" t="str">
        <f t="shared" ca="1" si="19"/>
        <v/>
      </c>
      <c r="H86" s="123">
        <f t="shared" ca="1" si="20"/>
        <v>0</v>
      </c>
      <c r="I86" s="124">
        <f t="shared" ca="1" si="21"/>
        <v>0</v>
      </c>
      <c r="J86" s="124">
        <f t="shared" ca="1" si="22"/>
        <v>0</v>
      </c>
      <c r="K86" s="136" t="str">
        <f t="shared" ca="1" si="26"/>
        <v/>
      </c>
      <c r="L86" s="126" t="str">
        <f t="shared" ca="1" si="23"/>
        <v/>
      </c>
      <c r="M86" s="130">
        <f t="shared" ca="1" si="27"/>
        <v>0</v>
      </c>
      <c r="N86" s="131">
        <f t="shared" ca="1" si="28"/>
        <v>0</v>
      </c>
      <c r="O86" s="131">
        <f t="shared" ca="1" si="29"/>
        <v>0</v>
      </c>
      <c r="P86" s="132">
        <f t="shared" ca="1" si="30"/>
        <v>0</v>
      </c>
      <c r="Q86" s="155" t="str">
        <f t="shared" ca="1" si="31"/>
        <v xml:space="preserve">クリア ! </v>
      </c>
    </row>
    <row r="87" spans="1:17">
      <c r="A87" s="116">
        <v>83</v>
      </c>
      <c r="B87" s="116">
        <f t="shared" ca="1" si="24"/>
        <v>0</v>
      </c>
      <c r="C87" s="116">
        <f t="shared" ca="1" si="25"/>
        <v>0</v>
      </c>
      <c r="D87" s="116">
        <f t="shared" ca="1" si="16"/>
        <v>0</v>
      </c>
      <c r="E87" s="116">
        <f t="shared" ca="1" si="17"/>
        <v>0</v>
      </c>
      <c r="F87" s="116">
        <f t="shared" ca="1" si="18"/>
        <v>0</v>
      </c>
      <c r="G87" s="117" t="str">
        <f t="shared" ca="1" si="19"/>
        <v/>
      </c>
      <c r="H87" s="123">
        <f t="shared" ca="1" si="20"/>
        <v>0</v>
      </c>
      <c r="I87" s="124">
        <f t="shared" ca="1" si="21"/>
        <v>0</v>
      </c>
      <c r="J87" s="124">
        <f t="shared" ca="1" si="22"/>
        <v>0</v>
      </c>
      <c r="K87" s="136" t="str">
        <f t="shared" ca="1" si="26"/>
        <v/>
      </c>
      <c r="L87" s="126" t="str">
        <f t="shared" ca="1" si="23"/>
        <v/>
      </c>
      <c r="M87" s="130">
        <f t="shared" ca="1" si="27"/>
        <v>0</v>
      </c>
      <c r="N87" s="131">
        <f t="shared" ca="1" si="28"/>
        <v>0</v>
      </c>
      <c r="O87" s="131">
        <f t="shared" ca="1" si="29"/>
        <v>0</v>
      </c>
      <c r="P87" s="132">
        <f t="shared" ca="1" si="30"/>
        <v>0</v>
      </c>
      <c r="Q87" s="155" t="str">
        <f t="shared" ca="1" si="31"/>
        <v xml:space="preserve">クリア ! </v>
      </c>
    </row>
    <row r="88" spans="1:17">
      <c r="A88" s="116">
        <v>84</v>
      </c>
      <c r="B88" s="116">
        <f t="shared" ca="1" si="24"/>
        <v>0</v>
      </c>
      <c r="C88" s="116">
        <f t="shared" ca="1" si="25"/>
        <v>0</v>
      </c>
      <c r="D88" s="116">
        <f t="shared" ca="1" si="16"/>
        <v>0</v>
      </c>
      <c r="E88" s="116">
        <f t="shared" ca="1" si="17"/>
        <v>0</v>
      </c>
      <c r="F88" s="116">
        <f t="shared" ca="1" si="18"/>
        <v>0</v>
      </c>
      <c r="G88" s="117" t="str">
        <f t="shared" ca="1" si="19"/>
        <v/>
      </c>
      <c r="H88" s="123">
        <f t="shared" ca="1" si="20"/>
        <v>0</v>
      </c>
      <c r="I88" s="124">
        <f t="shared" ca="1" si="21"/>
        <v>0</v>
      </c>
      <c r="J88" s="124">
        <f t="shared" ca="1" si="22"/>
        <v>0</v>
      </c>
      <c r="K88" s="136" t="str">
        <f t="shared" ca="1" si="26"/>
        <v/>
      </c>
      <c r="L88" s="126" t="str">
        <f t="shared" ca="1" si="23"/>
        <v/>
      </c>
      <c r="M88" s="130">
        <f t="shared" ca="1" si="27"/>
        <v>0</v>
      </c>
      <c r="N88" s="131">
        <f t="shared" ca="1" si="28"/>
        <v>0</v>
      </c>
      <c r="O88" s="131">
        <f t="shared" ca="1" si="29"/>
        <v>0</v>
      </c>
      <c r="P88" s="132">
        <f t="shared" ca="1" si="30"/>
        <v>0</v>
      </c>
      <c r="Q88" s="155" t="str">
        <f t="shared" ca="1" si="31"/>
        <v xml:space="preserve">クリア ! </v>
      </c>
    </row>
    <row r="89" spans="1:17">
      <c r="A89" s="116">
        <v>85</v>
      </c>
      <c r="B89" s="116">
        <f t="shared" ca="1" si="24"/>
        <v>0</v>
      </c>
      <c r="C89" s="116">
        <f t="shared" ca="1" si="25"/>
        <v>0</v>
      </c>
      <c r="D89" s="116">
        <f t="shared" ca="1" si="16"/>
        <v>0</v>
      </c>
      <c r="E89" s="116">
        <f t="shared" ca="1" si="17"/>
        <v>0</v>
      </c>
      <c r="F89" s="116">
        <f t="shared" ca="1" si="18"/>
        <v>0</v>
      </c>
      <c r="G89" s="117" t="str">
        <f t="shared" ca="1" si="19"/>
        <v/>
      </c>
      <c r="H89" s="123">
        <f t="shared" ca="1" si="20"/>
        <v>0</v>
      </c>
      <c r="I89" s="124">
        <f t="shared" ca="1" si="21"/>
        <v>0</v>
      </c>
      <c r="J89" s="124">
        <f t="shared" ca="1" si="22"/>
        <v>0</v>
      </c>
      <c r="K89" s="136" t="str">
        <f t="shared" ca="1" si="26"/>
        <v/>
      </c>
      <c r="L89" s="126" t="str">
        <f t="shared" ca="1" si="23"/>
        <v/>
      </c>
      <c r="M89" s="130">
        <f t="shared" ca="1" si="27"/>
        <v>0</v>
      </c>
      <c r="N89" s="131">
        <f t="shared" ca="1" si="28"/>
        <v>0</v>
      </c>
      <c r="O89" s="131">
        <f t="shared" ca="1" si="29"/>
        <v>0</v>
      </c>
      <c r="P89" s="132">
        <f t="shared" ca="1" si="30"/>
        <v>0</v>
      </c>
      <c r="Q89" s="155" t="str">
        <f t="shared" ca="1" si="31"/>
        <v xml:space="preserve">クリア ! </v>
      </c>
    </row>
    <row r="90" spans="1:17">
      <c r="A90" s="116">
        <v>86</v>
      </c>
      <c r="B90" s="116">
        <f t="shared" ca="1" si="24"/>
        <v>0</v>
      </c>
      <c r="C90" s="116">
        <f t="shared" ca="1" si="25"/>
        <v>0</v>
      </c>
      <c r="D90" s="116">
        <f t="shared" ca="1" si="16"/>
        <v>0</v>
      </c>
      <c r="E90" s="116">
        <f t="shared" ca="1" si="17"/>
        <v>0</v>
      </c>
      <c r="F90" s="116">
        <f t="shared" ca="1" si="18"/>
        <v>0</v>
      </c>
      <c r="G90" s="117" t="str">
        <f t="shared" ca="1" si="19"/>
        <v/>
      </c>
      <c r="H90" s="123">
        <f t="shared" ca="1" si="20"/>
        <v>0</v>
      </c>
      <c r="I90" s="124">
        <f t="shared" ca="1" si="21"/>
        <v>0</v>
      </c>
      <c r="J90" s="124">
        <f t="shared" ca="1" si="22"/>
        <v>0</v>
      </c>
      <c r="K90" s="136" t="str">
        <f t="shared" ca="1" si="26"/>
        <v/>
      </c>
      <c r="L90" s="126" t="str">
        <f t="shared" ca="1" si="23"/>
        <v/>
      </c>
      <c r="M90" s="130">
        <f t="shared" ca="1" si="27"/>
        <v>0</v>
      </c>
      <c r="N90" s="131">
        <f t="shared" ca="1" si="28"/>
        <v>0</v>
      </c>
      <c r="O90" s="131">
        <f t="shared" ca="1" si="29"/>
        <v>0</v>
      </c>
      <c r="P90" s="132">
        <f t="shared" ca="1" si="30"/>
        <v>0</v>
      </c>
      <c r="Q90" s="155" t="str">
        <f t="shared" ca="1" si="31"/>
        <v xml:space="preserve">クリア ! </v>
      </c>
    </row>
    <row r="91" spans="1:17">
      <c r="A91" s="116">
        <v>87</v>
      </c>
      <c r="B91" s="116">
        <f t="shared" ca="1" si="24"/>
        <v>0</v>
      </c>
      <c r="C91" s="116">
        <f t="shared" ca="1" si="25"/>
        <v>0</v>
      </c>
      <c r="D91" s="116">
        <f t="shared" ca="1" si="16"/>
        <v>0</v>
      </c>
      <c r="E91" s="116">
        <f t="shared" ca="1" si="17"/>
        <v>0</v>
      </c>
      <c r="F91" s="116">
        <f t="shared" ca="1" si="18"/>
        <v>0</v>
      </c>
      <c r="G91" s="117" t="str">
        <f t="shared" ca="1" si="19"/>
        <v/>
      </c>
      <c r="H91" s="123">
        <f t="shared" ca="1" si="20"/>
        <v>0</v>
      </c>
      <c r="I91" s="124">
        <f t="shared" ca="1" si="21"/>
        <v>0</v>
      </c>
      <c r="J91" s="124">
        <f t="shared" ca="1" si="22"/>
        <v>0</v>
      </c>
      <c r="K91" s="136" t="str">
        <f t="shared" ca="1" si="26"/>
        <v/>
      </c>
      <c r="L91" s="126" t="str">
        <f t="shared" ca="1" si="23"/>
        <v/>
      </c>
      <c r="M91" s="130">
        <f t="shared" ca="1" si="27"/>
        <v>0</v>
      </c>
      <c r="N91" s="131">
        <f t="shared" ca="1" si="28"/>
        <v>0</v>
      </c>
      <c r="O91" s="131">
        <f t="shared" ca="1" si="29"/>
        <v>0</v>
      </c>
      <c r="P91" s="132">
        <f t="shared" ca="1" si="30"/>
        <v>0</v>
      </c>
      <c r="Q91" s="155" t="str">
        <f t="shared" ca="1" si="31"/>
        <v xml:space="preserve">クリア ! </v>
      </c>
    </row>
    <row r="92" spans="1:17">
      <c r="A92" s="116">
        <v>88</v>
      </c>
      <c r="B92" s="116">
        <f t="shared" ca="1" si="24"/>
        <v>0</v>
      </c>
      <c r="C92" s="116">
        <f t="shared" ca="1" si="25"/>
        <v>0</v>
      </c>
      <c r="D92" s="116">
        <f t="shared" ca="1" si="16"/>
        <v>0</v>
      </c>
      <c r="E92" s="116">
        <f t="shared" ca="1" si="17"/>
        <v>0</v>
      </c>
      <c r="F92" s="116">
        <f t="shared" ca="1" si="18"/>
        <v>0</v>
      </c>
      <c r="G92" s="117" t="str">
        <f t="shared" ca="1" si="19"/>
        <v/>
      </c>
      <c r="H92" s="123">
        <f t="shared" ca="1" si="20"/>
        <v>0</v>
      </c>
      <c r="I92" s="124">
        <f t="shared" ca="1" si="21"/>
        <v>0</v>
      </c>
      <c r="J92" s="124">
        <f t="shared" ca="1" si="22"/>
        <v>0</v>
      </c>
      <c r="K92" s="136" t="str">
        <f t="shared" ca="1" si="26"/>
        <v/>
      </c>
      <c r="L92" s="126" t="str">
        <f t="shared" ca="1" si="23"/>
        <v/>
      </c>
      <c r="M92" s="130">
        <f t="shared" ca="1" si="27"/>
        <v>0</v>
      </c>
      <c r="N92" s="131">
        <f t="shared" ca="1" si="28"/>
        <v>0</v>
      </c>
      <c r="O92" s="131">
        <f t="shared" ca="1" si="29"/>
        <v>0</v>
      </c>
      <c r="P92" s="132">
        <f t="shared" ca="1" si="30"/>
        <v>0</v>
      </c>
      <c r="Q92" s="155" t="str">
        <f t="shared" ca="1" si="31"/>
        <v xml:space="preserve">クリア ! </v>
      </c>
    </row>
    <row r="93" spans="1:17">
      <c r="A93" s="116">
        <v>89</v>
      </c>
      <c r="B93" s="116">
        <f t="shared" ca="1" si="24"/>
        <v>0</v>
      </c>
      <c r="C93" s="116">
        <f t="shared" ca="1" si="25"/>
        <v>0</v>
      </c>
      <c r="D93" s="116">
        <f t="shared" ca="1" si="16"/>
        <v>0</v>
      </c>
      <c r="E93" s="116">
        <f t="shared" ca="1" si="17"/>
        <v>0</v>
      </c>
      <c r="F93" s="116">
        <f t="shared" ca="1" si="18"/>
        <v>0</v>
      </c>
      <c r="G93" s="117" t="str">
        <f t="shared" ca="1" si="19"/>
        <v/>
      </c>
      <c r="H93" s="123">
        <f t="shared" ca="1" si="20"/>
        <v>0</v>
      </c>
      <c r="I93" s="124">
        <f t="shared" ca="1" si="21"/>
        <v>0</v>
      </c>
      <c r="J93" s="124">
        <f t="shared" ca="1" si="22"/>
        <v>0</v>
      </c>
      <c r="K93" s="136" t="str">
        <f t="shared" ca="1" si="26"/>
        <v/>
      </c>
      <c r="L93" s="126" t="str">
        <f t="shared" ca="1" si="23"/>
        <v/>
      </c>
      <c r="M93" s="130">
        <f t="shared" ca="1" si="27"/>
        <v>0</v>
      </c>
      <c r="N93" s="131">
        <f t="shared" ca="1" si="28"/>
        <v>0</v>
      </c>
      <c r="O93" s="131">
        <f t="shared" ca="1" si="29"/>
        <v>0</v>
      </c>
      <c r="P93" s="132">
        <f t="shared" ca="1" si="30"/>
        <v>0</v>
      </c>
      <c r="Q93" s="155" t="str">
        <f t="shared" ca="1" si="31"/>
        <v xml:space="preserve">クリア ! </v>
      </c>
    </row>
    <row r="94" spans="1:17">
      <c r="A94" s="116">
        <v>90</v>
      </c>
      <c r="B94" s="116">
        <f t="shared" ca="1" si="24"/>
        <v>0</v>
      </c>
      <c r="C94" s="116">
        <f t="shared" ca="1" si="25"/>
        <v>0</v>
      </c>
      <c r="D94" s="116">
        <f t="shared" ca="1" si="16"/>
        <v>0</v>
      </c>
      <c r="E94" s="116">
        <f t="shared" ca="1" si="17"/>
        <v>0</v>
      </c>
      <c r="F94" s="116">
        <f t="shared" ca="1" si="18"/>
        <v>0</v>
      </c>
      <c r="G94" s="117" t="str">
        <f t="shared" ca="1" si="19"/>
        <v/>
      </c>
      <c r="H94" s="123">
        <f t="shared" ca="1" si="20"/>
        <v>0</v>
      </c>
      <c r="I94" s="124">
        <f t="shared" ca="1" si="21"/>
        <v>0</v>
      </c>
      <c r="J94" s="124">
        <f t="shared" ca="1" si="22"/>
        <v>0</v>
      </c>
      <c r="K94" s="136" t="str">
        <f t="shared" ca="1" si="26"/>
        <v/>
      </c>
      <c r="L94" s="126" t="str">
        <f t="shared" ca="1" si="23"/>
        <v/>
      </c>
      <c r="M94" s="130">
        <f t="shared" ca="1" si="27"/>
        <v>0</v>
      </c>
      <c r="N94" s="131">
        <f t="shared" ca="1" si="28"/>
        <v>0</v>
      </c>
      <c r="O94" s="131">
        <f t="shared" ca="1" si="29"/>
        <v>0</v>
      </c>
      <c r="P94" s="132">
        <f t="shared" ca="1" si="30"/>
        <v>0</v>
      </c>
      <c r="Q94" s="155" t="str">
        <f t="shared" ca="1" si="31"/>
        <v xml:space="preserve">クリア ! </v>
      </c>
    </row>
    <row r="95" spans="1:17">
      <c r="A95" s="116">
        <v>91</v>
      </c>
      <c r="B95" s="116">
        <f t="shared" ca="1" si="24"/>
        <v>0</v>
      </c>
      <c r="C95" s="116">
        <f t="shared" ca="1" si="25"/>
        <v>0</v>
      </c>
      <c r="D95" s="116">
        <f t="shared" ca="1" si="16"/>
        <v>0</v>
      </c>
      <c r="E95" s="116">
        <f t="shared" ca="1" si="17"/>
        <v>0</v>
      </c>
      <c r="F95" s="116">
        <f t="shared" ca="1" si="18"/>
        <v>0</v>
      </c>
      <c r="G95" s="117" t="str">
        <f t="shared" ca="1" si="19"/>
        <v/>
      </c>
      <c r="H95" s="123">
        <f t="shared" ca="1" si="20"/>
        <v>0</v>
      </c>
      <c r="I95" s="124">
        <f t="shared" ca="1" si="21"/>
        <v>0</v>
      </c>
      <c r="J95" s="124">
        <f t="shared" ca="1" si="22"/>
        <v>0</v>
      </c>
      <c r="K95" s="136" t="str">
        <f t="shared" ca="1" si="26"/>
        <v/>
      </c>
      <c r="L95" s="126" t="str">
        <f t="shared" ca="1" si="23"/>
        <v/>
      </c>
      <c r="M95" s="130">
        <f t="shared" ca="1" si="27"/>
        <v>0</v>
      </c>
      <c r="N95" s="131">
        <f t="shared" ca="1" si="28"/>
        <v>0</v>
      </c>
      <c r="O95" s="131">
        <f t="shared" ca="1" si="29"/>
        <v>0</v>
      </c>
      <c r="P95" s="132">
        <f t="shared" ca="1" si="30"/>
        <v>0</v>
      </c>
      <c r="Q95" s="155" t="str">
        <f t="shared" ca="1" si="31"/>
        <v xml:space="preserve">クリア ! </v>
      </c>
    </row>
    <row r="96" spans="1:17">
      <c r="A96" s="116">
        <v>92</v>
      </c>
      <c r="B96" s="116">
        <f t="shared" ca="1" si="24"/>
        <v>0</v>
      </c>
      <c r="C96" s="116">
        <f t="shared" ca="1" si="25"/>
        <v>0</v>
      </c>
      <c r="D96" s="116">
        <f t="shared" ca="1" si="16"/>
        <v>0</v>
      </c>
      <c r="E96" s="116">
        <f t="shared" ca="1" si="17"/>
        <v>0</v>
      </c>
      <c r="F96" s="116">
        <f t="shared" ca="1" si="18"/>
        <v>0</v>
      </c>
      <c r="G96" s="117" t="str">
        <f t="shared" ca="1" si="19"/>
        <v/>
      </c>
      <c r="H96" s="123">
        <f t="shared" ca="1" si="20"/>
        <v>0</v>
      </c>
      <c r="I96" s="124">
        <f t="shared" ca="1" si="21"/>
        <v>0</v>
      </c>
      <c r="J96" s="124">
        <f t="shared" ca="1" si="22"/>
        <v>0</v>
      </c>
      <c r="K96" s="136" t="str">
        <f t="shared" ca="1" si="26"/>
        <v/>
      </c>
      <c r="L96" s="126" t="str">
        <f t="shared" ca="1" si="23"/>
        <v/>
      </c>
      <c r="M96" s="130">
        <f t="shared" ca="1" si="27"/>
        <v>0</v>
      </c>
      <c r="N96" s="131">
        <f t="shared" ca="1" si="28"/>
        <v>0</v>
      </c>
      <c r="O96" s="131">
        <f t="shared" ca="1" si="29"/>
        <v>0</v>
      </c>
      <c r="P96" s="132">
        <f t="shared" ca="1" si="30"/>
        <v>0</v>
      </c>
      <c r="Q96" s="155" t="str">
        <f t="shared" ca="1" si="31"/>
        <v xml:space="preserve">クリア ! </v>
      </c>
    </row>
    <row r="97" spans="1:17">
      <c r="A97" s="116">
        <v>93</v>
      </c>
      <c r="B97" s="116">
        <f t="shared" ca="1" si="24"/>
        <v>0</v>
      </c>
      <c r="C97" s="116">
        <f t="shared" ca="1" si="25"/>
        <v>0</v>
      </c>
      <c r="D97" s="116">
        <f t="shared" ca="1" si="16"/>
        <v>0</v>
      </c>
      <c r="E97" s="116">
        <f t="shared" ca="1" si="17"/>
        <v>0</v>
      </c>
      <c r="F97" s="116">
        <f t="shared" ca="1" si="18"/>
        <v>0</v>
      </c>
      <c r="G97" s="117" t="str">
        <f t="shared" ca="1" si="19"/>
        <v/>
      </c>
      <c r="H97" s="123">
        <f t="shared" ca="1" si="20"/>
        <v>0</v>
      </c>
      <c r="I97" s="124">
        <f t="shared" ca="1" si="21"/>
        <v>0</v>
      </c>
      <c r="J97" s="124">
        <f t="shared" ca="1" si="22"/>
        <v>0</v>
      </c>
      <c r="K97" s="136" t="str">
        <f t="shared" ca="1" si="26"/>
        <v/>
      </c>
      <c r="L97" s="126" t="str">
        <f t="shared" ca="1" si="23"/>
        <v/>
      </c>
      <c r="M97" s="130">
        <f t="shared" ca="1" si="27"/>
        <v>0</v>
      </c>
      <c r="N97" s="131">
        <f t="shared" ca="1" si="28"/>
        <v>0</v>
      </c>
      <c r="O97" s="131">
        <f t="shared" ca="1" si="29"/>
        <v>0</v>
      </c>
      <c r="P97" s="132">
        <f t="shared" ca="1" si="30"/>
        <v>0</v>
      </c>
      <c r="Q97" s="155" t="str">
        <f t="shared" ca="1" si="31"/>
        <v xml:space="preserve">クリア ! </v>
      </c>
    </row>
    <row r="98" spans="1:17">
      <c r="A98" s="116">
        <v>94</v>
      </c>
      <c r="B98" s="116">
        <f t="shared" ca="1" si="24"/>
        <v>0</v>
      </c>
      <c r="C98" s="116">
        <f t="shared" ca="1" si="25"/>
        <v>0</v>
      </c>
      <c r="D98" s="116">
        <f t="shared" ca="1" si="16"/>
        <v>0</v>
      </c>
      <c r="E98" s="116">
        <f t="shared" ca="1" si="17"/>
        <v>0</v>
      </c>
      <c r="F98" s="116">
        <f t="shared" ca="1" si="18"/>
        <v>0</v>
      </c>
      <c r="G98" s="117" t="str">
        <f t="shared" ca="1" si="19"/>
        <v/>
      </c>
      <c r="H98" s="123">
        <f t="shared" ca="1" si="20"/>
        <v>0</v>
      </c>
      <c r="I98" s="124">
        <f t="shared" ca="1" si="21"/>
        <v>0</v>
      </c>
      <c r="J98" s="124">
        <f t="shared" ca="1" si="22"/>
        <v>0</v>
      </c>
      <c r="K98" s="136" t="str">
        <f t="shared" ca="1" si="26"/>
        <v/>
      </c>
      <c r="L98" s="126" t="str">
        <f t="shared" ca="1" si="23"/>
        <v/>
      </c>
      <c r="M98" s="130">
        <f t="shared" ca="1" si="27"/>
        <v>0</v>
      </c>
      <c r="N98" s="131">
        <f t="shared" ca="1" si="28"/>
        <v>0</v>
      </c>
      <c r="O98" s="131">
        <f t="shared" ca="1" si="29"/>
        <v>0</v>
      </c>
      <c r="P98" s="132">
        <f t="shared" ca="1" si="30"/>
        <v>0</v>
      </c>
      <c r="Q98" s="155" t="str">
        <f t="shared" ca="1" si="31"/>
        <v xml:space="preserve">クリア ! </v>
      </c>
    </row>
    <row r="99" spans="1:17">
      <c r="A99" s="116">
        <v>95</v>
      </c>
      <c r="B99" s="116">
        <f t="shared" ca="1" si="24"/>
        <v>0</v>
      </c>
      <c r="C99" s="116">
        <f t="shared" ca="1" si="25"/>
        <v>0</v>
      </c>
      <c r="D99" s="116">
        <f t="shared" ca="1" si="16"/>
        <v>0</v>
      </c>
      <c r="E99" s="116">
        <f t="shared" ca="1" si="17"/>
        <v>0</v>
      </c>
      <c r="F99" s="116">
        <f t="shared" ca="1" si="18"/>
        <v>0</v>
      </c>
      <c r="G99" s="117" t="str">
        <f t="shared" ca="1" si="19"/>
        <v/>
      </c>
      <c r="H99" s="123">
        <f t="shared" ca="1" si="20"/>
        <v>0</v>
      </c>
      <c r="I99" s="124">
        <f t="shared" ca="1" si="21"/>
        <v>0</v>
      </c>
      <c r="J99" s="124">
        <f t="shared" ca="1" si="22"/>
        <v>0</v>
      </c>
      <c r="K99" s="136" t="str">
        <f t="shared" ca="1" si="26"/>
        <v/>
      </c>
      <c r="L99" s="126" t="str">
        <f t="shared" ca="1" si="23"/>
        <v/>
      </c>
      <c r="M99" s="130">
        <f t="shared" ca="1" si="27"/>
        <v>0</v>
      </c>
      <c r="N99" s="131">
        <f t="shared" ca="1" si="28"/>
        <v>0</v>
      </c>
      <c r="O99" s="131">
        <f t="shared" ca="1" si="29"/>
        <v>0</v>
      </c>
      <c r="P99" s="132">
        <f t="shared" ca="1" si="30"/>
        <v>0</v>
      </c>
      <c r="Q99" s="155" t="str">
        <f t="shared" ca="1" si="31"/>
        <v xml:space="preserve">クリア ! </v>
      </c>
    </row>
    <row r="100" spans="1:17">
      <c r="A100" s="116">
        <v>96</v>
      </c>
      <c r="B100" s="116">
        <f t="shared" ca="1" si="24"/>
        <v>0</v>
      </c>
      <c r="C100" s="116">
        <f t="shared" ca="1" si="25"/>
        <v>0</v>
      </c>
      <c r="D100" s="116">
        <f t="shared" ca="1" si="16"/>
        <v>0</v>
      </c>
      <c r="E100" s="116">
        <f t="shared" ca="1" si="17"/>
        <v>0</v>
      </c>
      <c r="F100" s="116">
        <f t="shared" ca="1" si="18"/>
        <v>0</v>
      </c>
      <c r="G100" s="117" t="str">
        <f t="shared" ca="1" si="19"/>
        <v/>
      </c>
      <c r="H100" s="123">
        <f t="shared" ca="1" si="20"/>
        <v>0</v>
      </c>
      <c r="I100" s="124">
        <f t="shared" ca="1" si="21"/>
        <v>0</v>
      </c>
      <c r="J100" s="124">
        <f t="shared" ca="1" si="22"/>
        <v>0</v>
      </c>
      <c r="K100" s="136" t="str">
        <f t="shared" ca="1" si="26"/>
        <v/>
      </c>
      <c r="L100" s="126" t="str">
        <f t="shared" ca="1" si="23"/>
        <v/>
      </c>
      <c r="M100" s="130">
        <f t="shared" ca="1" si="27"/>
        <v>0</v>
      </c>
      <c r="N100" s="131">
        <f t="shared" ca="1" si="28"/>
        <v>0</v>
      </c>
      <c r="O100" s="131">
        <f t="shared" ca="1" si="29"/>
        <v>0</v>
      </c>
      <c r="P100" s="132">
        <f t="shared" ca="1" si="30"/>
        <v>0</v>
      </c>
      <c r="Q100" s="155" t="str">
        <f t="shared" ca="1" si="31"/>
        <v xml:space="preserve">クリア ! </v>
      </c>
    </row>
    <row r="101" spans="1:17">
      <c r="A101" s="116">
        <v>97</v>
      </c>
      <c r="B101" s="116">
        <f t="shared" ca="1" si="24"/>
        <v>0</v>
      </c>
      <c r="C101" s="116">
        <f t="shared" ca="1" si="25"/>
        <v>0</v>
      </c>
      <c r="D101" s="116">
        <f t="shared" ca="1" si="16"/>
        <v>0</v>
      </c>
      <c r="E101" s="116">
        <f t="shared" ca="1" si="17"/>
        <v>0</v>
      </c>
      <c r="F101" s="116">
        <f t="shared" ca="1" si="18"/>
        <v>0</v>
      </c>
      <c r="G101" s="117" t="str">
        <f t="shared" ca="1" si="19"/>
        <v/>
      </c>
      <c r="H101" s="123">
        <f t="shared" ca="1" si="20"/>
        <v>0</v>
      </c>
      <c r="I101" s="124">
        <f t="shared" ca="1" si="21"/>
        <v>0</v>
      </c>
      <c r="J101" s="124">
        <f t="shared" ca="1" si="22"/>
        <v>0</v>
      </c>
      <c r="K101" s="136" t="str">
        <f t="shared" ca="1" si="26"/>
        <v/>
      </c>
      <c r="L101" s="126" t="str">
        <f t="shared" ca="1" si="23"/>
        <v/>
      </c>
      <c r="M101" s="130">
        <f t="shared" ca="1" si="27"/>
        <v>0</v>
      </c>
      <c r="N101" s="131">
        <f t="shared" ca="1" si="28"/>
        <v>0</v>
      </c>
      <c r="O101" s="131">
        <f t="shared" ca="1" si="29"/>
        <v>0</v>
      </c>
      <c r="P101" s="132">
        <f t="shared" ca="1" si="30"/>
        <v>0</v>
      </c>
      <c r="Q101" s="155" t="str">
        <f t="shared" ca="1" si="31"/>
        <v xml:space="preserve">クリア ! </v>
      </c>
    </row>
    <row r="102" spans="1:17">
      <c r="A102" s="116">
        <v>98</v>
      </c>
      <c r="B102" s="116">
        <f t="shared" ca="1" si="24"/>
        <v>0</v>
      </c>
      <c r="C102" s="116">
        <f t="shared" ca="1" si="25"/>
        <v>0</v>
      </c>
      <c r="D102" s="116">
        <f t="shared" ca="1" si="16"/>
        <v>0</v>
      </c>
      <c r="E102" s="116">
        <f t="shared" ca="1" si="17"/>
        <v>0</v>
      </c>
      <c r="F102" s="116">
        <f t="shared" ca="1" si="18"/>
        <v>0</v>
      </c>
      <c r="G102" s="117" t="str">
        <f t="shared" ca="1" si="19"/>
        <v/>
      </c>
      <c r="H102" s="123">
        <f t="shared" ca="1" si="20"/>
        <v>0</v>
      </c>
      <c r="I102" s="124">
        <f t="shared" ca="1" si="21"/>
        <v>0</v>
      </c>
      <c r="J102" s="124">
        <f t="shared" ca="1" si="22"/>
        <v>0</v>
      </c>
      <c r="K102" s="136" t="str">
        <f t="shared" ca="1" si="26"/>
        <v/>
      </c>
      <c r="L102" s="126" t="str">
        <f t="shared" ca="1" si="23"/>
        <v/>
      </c>
      <c r="M102" s="130">
        <f t="shared" ca="1" si="27"/>
        <v>0</v>
      </c>
      <c r="N102" s="131">
        <f t="shared" ca="1" si="28"/>
        <v>0</v>
      </c>
      <c r="O102" s="131">
        <f t="shared" ca="1" si="29"/>
        <v>0</v>
      </c>
      <c r="P102" s="132">
        <f t="shared" ca="1" si="30"/>
        <v>0</v>
      </c>
      <c r="Q102" s="155" t="str">
        <f t="shared" ca="1" si="31"/>
        <v xml:space="preserve">クリア ! </v>
      </c>
    </row>
    <row r="103" spans="1:17">
      <c r="A103" s="116">
        <v>99</v>
      </c>
      <c r="B103" s="116">
        <f t="shared" ca="1" si="24"/>
        <v>0</v>
      </c>
      <c r="C103" s="116">
        <f t="shared" ca="1" si="25"/>
        <v>0</v>
      </c>
      <c r="D103" s="116">
        <f t="shared" ca="1" si="16"/>
        <v>0</v>
      </c>
      <c r="E103" s="116">
        <f t="shared" ca="1" si="17"/>
        <v>0</v>
      </c>
      <c r="F103" s="116">
        <f t="shared" ca="1" si="18"/>
        <v>0</v>
      </c>
      <c r="G103" s="117" t="str">
        <f t="shared" ca="1" si="19"/>
        <v/>
      </c>
      <c r="H103" s="123">
        <f t="shared" ca="1" si="20"/>
        <v>0</v>
      </c>
      <c r="I103" s="124">
        <f t="shared" ca="1" si="21"/>
        <v>0</v>
      </c>
      <c r="J103" s="124">
        <f t="shared" ca="1" si="22"/>
        <v>0</v>
      </c>
      <c r="K103" s="136" t="str">
        <f t="shared" ca="1" si="26"/>
        <v/>
      </c>
      <c r="L103" s="126" t="str">
        <f t="shared" ca="1" si="23"/>
        <v/>
      </c>
      <c r="M103" s="130">
        <f t="shared" ca="1" si="27"/>
        <v>0</v>
      </c>
      <c r="N103" s="131">
        <f t="shared" ca="1" si="28"/>
        <v>0</v>
      </c>
      <c r="O103" s="131">
        <f t="shared" ca="1" si="29"/>
        <v>0</v>
      </c>
      <c r="P103" s="132">
        <f t="shared" ca="1" si="30"/>
        <v>0</v>
      </c>
      <c r="Q103" s="155" t="str">
        <f t="shared" ca="1" si="31"/>
        <v xml:space="preserve">クリア ! </v>
      </c>
    </row>
    <row r="104" spans="1:17">
      <c r="A104" s="116">
        <v>100</v>
      </c>
      <c r="B104" s="116">
        <f t="shared" ca="1" si="24"/>
        <v>0</v>
      </c>
      <c r="C104" s="116">
        <f t="shared" ca="1" si="25"/>
        <v>0</v>
      </c>
      <c r="D104" s="116">
        <f t="shared" ca="1" si="16"/>
        <v>0</v>
      </c>
      <c r="E104" s="116">
        <f t="shared" ca="1" si="17"/>
        <v>0</v>
      </c>
      <c r="F104" s="116">
        <f t="shared" ca="1" si="18"/>
        <v>0</v>
      </c>
      <c r="G104" s="117" t="str">
        <f t="shared" ca="1" si="19"/>
        <v/>
      </c>
      <c r="H104" s="123">
        <f t="shared" ca="1" si="20"/>
        <v>0</v>
      </c>
      <c r="I104" s="124">
        <f t="shared" ca="1" si="21"/>
        <v>0</v>
      </c>
      <c r="J104" s="124">
        <f t="shared" ca="1" si="22"/>
        <v>0</v>
      </c>
      <c r="K104" s="136" t="str">
        <f t="shared" ca="1" si="26"/>
        <v/>
      </c>
      <c r="L104" s="126" t="str">
        <f t="shared" ca="1" si="23"/>
        <v/>
      </c>
      <c r="M104" s="130">
        <f t="shared" ca="1" si="27"/>
        <v>0</v>
      </c>
      <c r="N104" s="131">
        <f t="shared" ca="1" si="28"/>
        <v>0</v>
      </c>
      <c r="O104" s="131">
        <f t="shared" ca="1" si="29"/>
        <v>0</v>
      </c>
      <c r="P104" s="132">
        <f t="shared" ca="1" si="30"/>
        <v>0</v>
      </c>
      <c r="Q104" s="155" t="str">
        <f t="shared" ca="1" si="31"/>
        <v xml:space="preserve">クリア ! </v>
      </c>
    </row>
  </sheetData>
  <sheetProtection password="CC71" sheet="1" objects="1" scenarios="1"/>
  <mergeCells count="7">
    <mergeCell ref="Q2:Q3"/>
    <mergeCell ref="A2:G2"/>
    <mergeCell ref="M2:M3"/>
    <mergeCell ref="N2:N3"/>
    <mergeCell ref="O2:O3"/>
    <mergeCell ref="P2:P3"/>
    <mergeCell ref="H2:K2"/>
  </mergeCells>
  <phoneticPr fontId="2"/>
  <conditionalFormatting sqref="Q5:Q104">
    <cfRule type="expression" dxfId="4401" priority="1">
      <formula>$Q5="要修正！"</formula>
    </cfRule>
  </conditionalFormatting>
  <pageMargins left="0.7" right="0.7" top="0.75" bottom="0.75" header="0.3" footer="0.3"/>
  <pageSetup paperSize="9" scale="7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3FE1-7ADC-40B6-BC4F-8A7231E6D9B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135" priority="42">
      <formula>$I29="追加"</formula>
    </cfRule>
    <cfRule type="expression" dxfId="4134" priority="43">
      <formula>$I29="新規"</formula>
    </cfRule>
  </conditionalFormatting>
  <conditionalFormatting sqref="F58:K58 A58:A59">
    <cfRule type="expression" dxfId="4133" priority="41">
      <formula>$C$39=0</formula>
    </cfRule>
  </conditionalFormatting>
  <conditionalFormatting sqref="C37">
    <cfRule type="expression" dxfId="4132" priority="39">
      <formula>$C$37&gt;$B$37/2</formula>
    </cfRule>
    <cfRule type="expression" dxfId="4131" priority="40">
      <formula>$C$37&gt;10000000</formula>
    </cfRule>
  </conditionalFormatting>
  <conditionalFormatting sqref="C38">
    <cfRule type="expression" dxfId="4130" priority="37">
      <formula>$C$38&gt;$B$38/2</formula>
    </cfRule>
    <cfRule type="expression" dxfId="4129" priority="38">
      <formula>$C$38&gt;1000000</formula>
    </cfRule>
  </conditionalFormatting>
  <conditionalFormatting sqref="C39">
    <cfRule type="expression" dxfId="4128" priority="35">
      <formula>$C$39&gt;$B$39/2</formula>
    </cfRule>
    <cfRule type="expression" dxfId="4127" priority="36">
      <formula>$C$39&gt;100000</formula>
    </cfRule>
  </conditionalFormatting>
  <conditionalFormatting sqref="N7">
    <cfRule type="expression" dxfId="4126" priority="32">
      <formula>N7="NG"</formula>
    </cfRule>
  </conditionalFormatting>
  <conditionalFormatting sqref="J23:M24 J27:M30 J32:M34">
    <cfRule type="expression" dxfId="4125" priority="14">
      <formula>$I23="追加"</formula>
    </cfRule>
    <cfRule type="expression" dxfId="4124" priority="34">
      <formula>$I23="新規"</formula>
    </cfRule>
  </conditionalFormatting>
  <conditionalFormatting sqref="B37:B39">
    <cfRule type="expression" dxfId="4123" priority="33">
      <formula>($C37+$D37+$E37)&lt;&gt;$B37</formula>
    </cfRule>
  </conditionalFormatting>
  <conditionalFormatting sqref="N37:P39">
    <cfRule type="expression" dxfId="4122" priority="30">
      <formula>N37="NG"</formula>
    </cfRule>
    <cfRule type="expression" dxfId="4121" priority="31">
      <formula>$N19="NG"</formula>
    </cfRule>
  </conditionalFormatting>
  <conditionalFormatting sqref="P40">
    <cfRule type="expression" dxfId="4120" priority="28">
      <formula>P40="NG"</formula>
    </cfRule>
    <cfRule type="expression" dxfId="4119" priority="29">
      <formula>$N22="NG"</formula>
    </cfRule>
  </conditionalFormatting>
  <conditionalFormatting sqref="N58:N59">
    <cfRule type="expression" dxfId="4118" priority="26">
      <formula>N58="NG"</formula>
    </cfRule>
    <cfRule type="expression" dxfId="4117" priority="27">
      <formula>$N41="NG"</formula>
    </cfRule>
  </conditionalFormatting>
  <conditionalFormatting sqref="N63">
    <cfRule type="expression" dxfId="4116" priority="25">
      <formula>N63="NG"</formula>
    </cfRule>
  </conditionalFormatting>
  <conditionalFormatting sqref="N3">
    <cfRule type="expression" dxfId="4115" priority="23">
      <formula>$N3&lt;&gt;"要修正！"</formula>
    </cfRule>
    <cfRule type="expression" dxfId="4114" priority="24">
      <formula>$N3="要修正！"</formula>
    </cfRule>
  </conditionalFormatting>
  <conditionalFormatting sqref="O32:O34 O23:O30">
    <cfRule type="expression" dxfId="4113" priority="44">
      <formula>O23="NG"</formula>
    </cfRule>
  </conditionalFormatting>
  <conditionalFormatting sqref="A57:B57">
    <cfRule type="expression" dxfId="4112" priority="22">
      <formula>$C$39=0</formula>
    </cfRule>
  </conditionalFormatting>
  <conditionalFormatting sqref="O57">
    <cfRule type="expression" dxfId="4111" priority="21">
      <formula>O57="NG"</formula>
    </cfRule>
  </conditionalFormatting>
  <conditionalFormatting sqref="N57">
    <cfRule type="expression" dxfId="4110" priority="19">
      <formula>N57="NG"</formula>
    </cfRule>
    <cfRule type="expression" dxfId="4109" priority="20">
      <formula>$N40="NG"</formula>
    </cfRule>
  </conditionalFormatting>
  <conditionalFormatting sqref="N70">
    <cfRule type="expression" dxfId="4108" priority="18">
      <formula>N70="NG"</formula>
    </cfRule>
  </conditionalFormatting>
  <conditionalFormatting sqref="N23:N34">
    <cfRule type="expression" dxfId="4107" priority="17">
      <formula>N23="NG"</formula>
    </cfRule>
  </conditionalFormatting>
  <conditionalFormatting sqref="O10:O17">
    <cfRule type="expression" dxfId="4106" priority="15">
      <formula>$O10="NG"</formula>
    </cfRule>
    <cfRule type="expression" dxfId="4105" priority="16">
      <formula>$N1048570="NG"</formula>
    </cfRule>
  </conditionalFormatting>
  <conditionalFormatting sqref="P32:P34 P23:P30">
    <cfRule type="expression" dxfId="4104" priority="13">
      <formula>P23="NG"</formula>
    </cfRule>
  </conditionalFormatting>
  <conditionalFormatting sqref="L31:M31">
    <cfRule type="expression" dxfId="4103" priority="10">
      <formula>$I31="追加"</formula>
    </cfRule>
    <cfRule type="expression" dxfId="4102" priority="11">
      <formula>$I31="新規"</formula>
    </cfRule>
  </conditionalFormatting>
  <conditionalFormatting sqref="J31:M31">
    <cfRule type="expression" dxfId="4101" priority="8">
      <formula>$I31="追加"</formula>
    </cfRule>
    <cfRule type="expression" dxfId="4100" priority="9">
      <formula>$I31="新規"</formula>
    </cfRule>
  </conditionalFormatting>
  <conditionalFormatting sqref="O31">
    <cfRule type="expression" dxfId="4099" priority="12">
      <formula>O31="NG"</formula>
    </cfRule>
  </conditionalFormatting>
  <conditionalFormatting sqref="P31">
    <cfRule type="expression" dxfId="4098" priority="7">
      <formula>P31="NG"</formula>
    </cfRule>
  </conditionalFormatting>
  <conditionalFormatting sqref="L25:M26">
    <cfRule type="expression" dxfId="4097" priority="5">
      <formula>$I25="追加"</formula>
    </cfRule>
    <cfRule type="expression" dxfId="4096" priority="6">
      <formula>$I25="新規"</formula>
    </cfRule>
  </conditionalFormatting>
  <conditionalFormatting sqref="J25:M26">
    <cfRule type="expression" dxfId="4095" priority="3">
      <formula>$I25="追加"</formula>
    </cfRule>
    <cfRule type="expression" dxfId="4094" priority="4">
      <formula>$I25="新規"</formula>
    </cfRule>
  </conditionalFormatting>
  <conditionalFormatting sqref="L7">
    <cfRule type="expression" dxfId="4093" priority="2">
      <formula>$L$7="NG"</formula>
    </cfRule>
  </conditionalFormatting>
  <conditionalFormatting sqref="N4:N5">
    <cfRule type="expression" dxfId="409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41CFE52-B8C5-4C61-8DC0-BFCF192E2CDF}">
          <x14:formula1>
            <xm:f>リスト!$E$2:$E$22</xm:f>
          </x14:formula1>
          <xm:sqref>D23:D34</xm:sqref>
        </x14:dataValidation>
        <x14:dataValidation type="list" allowBlank="1" showInputMessage="1" showErrorMessage="1" xr:uid="{6E2BEAAD-3B10-40C2-B950-4B4EB5100B63}">
          <x14:formula1>
            <xm:f>リスト!$D$2:$D$3</xm:f>
          </x14:formula1>
          <xm:sqref>C23:C34</xm:sqref>
        </x14:dataValidation>
        <x14:dataValidation type="list" allowBlank="1" showInputMessage="1" showErrorMessage="1" xr:uid="{47DE7039-7D68-45C3-B6AD-B5FEB9A47EA2}">
          <x14:formula1>
            <xm:f>リスト!$C$2:$C$4</xm:f>
          </x14:formula1>
          <xm:sqref>B23:B34</xm:sqref>
        </x14:dataValidation>
        <x14:dataValidation type="list" allowBlank="1" showInputMessage="1" showErrorMessage="1" xr:uid="{B55435A7-2E76-4DBD-8956-99F6F8BB293B}">
          <x14:formula1>
            <xm:f>リスト!$G$2:$G$4</xm:f>
          </x14:formula1>
          <xm:sqref>I23:I34</xm:sqref>
        </x14:dataValidation>
        <x14:dataValidation type="list" allowBlank="1" showInputMessage="1" showErrorMessage="1" xr:uid="{06D3F645-23D7-45C5-BF7E-251A6146A52D}">
          <x14:formula1>
            <xm:f>リスト!$A$3:$A$9</xm:f>
          </x14:formula1>
          <xm:sqref>F10:F17</xm:sqref>
        </x14:dataValidation>
        <x14:dataValidation type="list" allowBlank="1" showInputMessage="1" showErrorMessage="1" xr:uid="{6504D1B0-CFA5-4043-A7D4-3CD08FAE9D8F}">
          <x14:formula1>
            <xm:f>リスト!$A$2:$A$9</xm:f>
          </x14:formula1>
          <xm:sqref>G10:G17</xm:sqref>
        </x14:dataValidation>
        <x14:dataValidation type="list" allowBlank="1" showInputMessage="1" showErrorMessage="1" xr:uid="{3E7A5D61-E7A1-4B3F-BB6A-99C9A799F781}">
          <x14:formula1>
            <xm:f>リスト!$B$2:$B$11</xm:f>
          </x14:formula1>
          <xm:sqref>H10:H17</xm:sqref>
        </x14:dataValidation>
        <x14:dataValidation type="list" allowBlank="1" showInputMessage="1" showErrorMessage="1" xr:uid="{3AEB3FC4-E1EE-461C-A5C1-9C5A27975F59}">
          <x14:formula1>
            <xm:f>リスト!$H$2:$H$3</xm:f>
          </x14:formula1>
          <xm:sqref>A63:A65 A76:A85</xm:sqref>
        </x14:dataValidation>
        <x14:dataValidation type="list" allowBlank="1" showInputMessage="1" showErrorMessage="1" xr:uid="{A459063A-7313-4E7F-924D-C2ECB0036BD7}">
          <x14:formula1>
            <xm:f>リスト!$H$2:$H$4</xm:f>
          </x14:formula1>
          <xm:sqref>A70:A72 L23:M34</xm:sqref>
        </x14:dataValidation>
        <x14:dataValidation type="list" allowBlank="1" showInputMessage="1" showErrorMessage="1" xr:uid="{DE91B56E-EC51-43CC-BA68-07DDAEC27272}">
          <x14:formula1>
            <xm:f>リスト!$I$2:$I$5</xm:f>
          </x14:formula1>
          <xm:sqref>I10:I17</xm:sqref>
        </x14:dataValidation>
        <x14:dataValidation type="list" allowBlank="1" showInputMessage="1" showErrorMessage="1" xr:uid="{D4A22177-CF6F-4CDC-92CD-DA7DB5E772EA}">
          <x14:formula1>
            <xm:f>リスト!$J$2:$J$6</xm:f>
          </x14:formula1>
          <xm:sqref>J10:J17</xm:sqref>
        </x14:dataValidation>
        <x14:dataValidation type="list" allowBlank="1" showInputMessage="1" showErrorMessage="1" xr:uid="{E68D9F7A-B311-448C-92E3-EC23A1E4618C}">
          <x14:formula1>
            <xm:f>リスト!$K$2:$K$3</xm:f>
          </x14:formula1>
          <xm:sqref>A46:A54 A57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3FF9-A1B5-4908-81C5-408039344A5A}">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75" priority="42">
      <formula>$I29="追加"</formula>
    </cfRule>
    <cfRule type="expression" dxfId="174" priority="43">
      <formula>$I29="新規"</formula>
    </cfRule>
  </conditionalFormatting>
  <conditionalFormatting sqref="F58:K58 A58:A59">
    <cfRule type="expression" dxfId="173" priority="41">
      <formula>$C$39=0</formula>
    </cfRule>
  </conditionalFormatting>
  <conditionalFormatting sqref="C37">
    <cfRule type="expression" dxfId="172" priority="39">
      <formula>$C$37&gt;$B$37/2</formula>
    </cfRule>
    <cfRule type="expression" dxfId="171" priority="40">
      <formula>$C$37&gt;10000000</formula>
    </cfRule>
  </conditionalFormatting>
  <conditionalFormatting sqref="C38">
    <cfRule type="expression" dxfId="170" priority="37">
      <formula>$C$38&gt;$B$38/2</formula>
    </cfRule>
    <cfRule type="expression" dxfId="169" priority="38">
      <formula>$C$38&gt;1000000</formula>
    </cfRule>
  </conditionalFormatting>
  <conditionalFormatting sqref="C39">
    <cfRule type="expression" dxfId="168" priority="35">
      <formula>$C$39&gt;$B$39/2</formula>
    </cfRule>
    <cfRule type="expression" dxfId="167" priority="36">
      <formula>$C$39&gt;100000</formula>
    </cfRule>
  </conditionalFormatting>
  <conditionalFormatting sqref="N7">
    <cfRule type="expression" dxfId="166" priority="32">
      <formula>N7="NG"</formula>
    </cfRule>
  </conditionalFormatting>
  <conditionalFormatting sqref="J23:M24 J27:M30 J32:M34">
    <cfRule type="expression" dxfId="165" priority="14">
      <formula>$I23="追加"</formula>
    </cfRule>
    <cfRule type="expression" dxfId="164" priority="34">
      <formula>$I23="新規"</formula>
    </cfRule>
  </conditionalFormatting>
  <conditionalFormatting sqref="B37:B39">
    <cfRule type="expression" dxfId="163" priority="33">
      <formula>($C37+$D37+$E37)&lt;&gt;$B37</formula>
    </cfRule>
  </conditionalFormatting>
  <conditionalFormatting sqref="N37:P39">
    <cfRule type="expression" dxfId="162" priority="30">
      <formula>N37="NG"</formula>
    </cfRule>
    <cfRule type="expression" dxfId="161" priority="31">
      <formula>$N19="NG"</formula>
    </cfRule>
  </conditionalFormatting>
  <conditionalFormatting sqref="P40">
    <cfRule type="expression" dxfId="160" priority="28">
      <formula>P40="NG"</formula>
    </cfRule>
    <cfRule type="expression" dxfId="159" priority="29">
      <formula>$N22="NG"</formula>
    </cfRule>
  </conditionalFormatting>
  <conditionalFormatting sqref="N58:N59">
    <cfRule type="expression" dxfId="158" priority="26">
      <formula>N58="NG"</formula>
    </cfRule>
    <cfRule type="expression" dxfId="157" priority="27">
      <formula>$N41="NG"</formula>
    </cfRule>
  </conditionalFormatting>
  <conditionalFormatting sqref="N63">
    <cfRule type="expression" dxfId="156" priority="25">
      <formula>N63="NG"</formula>
    </cfRule>
  </conditionalFormatting>
  <conditionalFormatting sqref="N3">
    <cfRule type="expression" dxfId="155" priority="23">
      <formula>$N3&lt;&gt;"要修正！"</formula>
    </cfRule>
    <cfRule type="expression" dxfId="154" priority="24">
      <formula>$N3="要修正！"</formula>
    </cfRule>
  </conditionalFormatting>
  <conditionalFormatting sqref="O32:O34 O23:O30">
    <cfRule type="expression" dxfId="153" priority="44">
      <formula>O23="NG"</formula>
    </cfRule>
  </conditionalFormatting>
  <conditionalFormatting sqref="A57:B57">
    <cfRule type="expression" dxfId="152" priority="22">
      <formula>$C$39=0</formula>
    </cfRule>
  </conditionalFormatting>
  <conditionalFormatting sqref="O57">
    <cfRule type="expression" dxfId="151" priority="21">
      <formula>O57="NG"</formula>
    </cfRule>
  </conditionalFormatting>
  <conditionalFormatting sqref="N57">
    <cfRule type="expression" dxfId="150" priority="19">
      <formula>N57="NG"</formula>
    </cfRule>
    <cfRule type="expression" dxfId="149" priority="20">
      <formula>$N40="NG"</formula>
    </cfRule>
  </conditionalFormatting>
  <conditionalFormatting sqref="N70">
    <cfRule type="expression" dxfId="148" priority="18">
      <formula>N70="NG"</formula>
    </cfRule>
  </conditionalFormatting>
  <conditionalFormatting sqref="N23:N34">
    <cfRule type="expression" dxfId="147" priority="17">
      <formula>N23="NG"</formula>
    </cfRule>
  </conditionalFormatting>
  <conditionalFormatting sqref="O10:O17">
    <cfRule type="expression" dxfId="146" priority="15">
      <formula>$O10="NG"</formula>
    </cfRule>
    <cfRule type="expression" dxfId="145" priority="16">
      <formula>$N1048570="NG"</formula>
    </cfRule>
  </conditionalFormatting>
  <conditionalFormatting sqref="P32:P34 P23:P30">
    <cfRule type="expression" dxfId="144" priority="13">
      <formula>P23="NG"</formula>
    </cfRule>
  </conditionalFormatting>
  <conditionalFormatting sqref="L31:M31">
    <cfRule type="expression" dxfId="143" priority="10">
      <formula>$I31="追加"</formula>
    </cfRule>
    <cfRule type="expression" dxfId="142" priority="11">
      <formula>$I31="新規"</formula>
    </cfRule>
  </conditionalFormatting>
  <conditionalFormatting sqref="J31:M31">
    <cfRule type="expression" dxfId="141" priority="8">
      <formula>$I31="追加"</formula>
    </cfRule>
    <cfRule type="expression" dxfId="140" priority="9">
      <formula>$I31="新規"</formula>
    </cfRule>
  </conditionalFormatting>
  <conditionalFormatting sqref="O31">
    <cfRule type="expression" dxfId="139" priority="12">
      <formula>O31="NG"</formula>
    </cfRule>
  </conditionalFormatting>
  <conditionalFormatting sqref="P31">
    <cfRule type="expression" dxfId="138" priority="7">
      <formula>P31="NG"</formula>
    </cfRule>
  </conditionalFormatting>
  <conditionalFormatting sqref="L25:M26">
    <cfRule type="expression" dxfId="137" priority="5">
      <formula>$I25="追加"</formula>
    </cfRule>
    <cfRule type="expression" dxfId="136" priority="6">
      <formula>$I25="新規"</formula>
    </cfRule>
  </conditionalFormatting>
  <conditionalFormatting sqref="J25:M26">
    <cfRule type="expression" dxfId="135" priority="3">
      <formula>$I25="追加"</formula>
    </cfRule>
    <cfRule type="expression" dxfId="134" priority="4">
      <formula>$I25="新規"</formula>
    </cfRule>
  </conditionalFormatting>
  <conditionalFormatting sqref="L7">
    <cfRule type="expression" dxfId="133" priority="2">
      <formula>$L$7="NG"</formula>
    </cfRule>
  </conditionalFormatting>
  <conditionalFormatting sqref="N4:N5">
    <cfRule type="expression" dxfId="13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6A9A147-8E8E-4DE3-B3C7-C8D67FB2C2C7}">
          <x14:formula1>
            <xm:f>リスト!$K$2:$K$3</xm:f>
          </x14:formula1>
          <xm:sqref>A46:A54 A57</xm:sqref>
        </x14:dataValidation>
        <x14:dataValidation type="list" allowBlank="1" showInputMessage="1" showErrorMessage="1" xr:uid="{75DDA70E-3DAF-49E1-BAC7-AC9300A0BF3E}">
          <x14:formula1>
            <xm:f>リスト!$J$2:$J$6</xm:f>
          </x14:formula1>
          <xm:sqref>J10:J17</xm:sqref>
        </x14:dataValidation>
        <x14:dataValidation type="list" allowBlank="1" showInputMessage="1" showErrorMessage="1" xr:uid="{7A4ACC80-F373-4261-A976-85356DD1FE3F}">
          <x14:formula1>
            <xm:f>リスト!$I$2:$I$5</xm:f>
          </x14:formula1>
          <xm:sqref>I10:I17</xm:sqref>
        </x14:dataValidation>
        <x14:dataValidation type="list" allowBlank="1" showInputMessage="1" showErrorMessage="1" xr:uid="{FD7FFB96-3260-4538-937A-51F52175E2B9}">
          <x14:formula1>
            <xm:f>リスト!$H$2:$H$4</xm:f>
          </x14:formula1>
          <xm:sqref>A70:A72 L23:M34</xm:sqref>
        </x14:dataValidation>
        <x14:dataValidation type="list" allowBlank="1" showInputMessage="1" showErrorMessage="1" xr:uid="{368D06AE-831B-4F41-8269-4E5AF01B62AC}">
          <x14:formula1>
            <xm:f>リスト!$H$2:$H$3</xm:f>
          </x14:formula1>
          <xm:sqref>A63:A65 A76:A85</xm:sqref>
        </x14:dataValidation>
        <x14:dataValidation type="list" allowBlank="1" showInputMessage="1" showErrorMessage="1" xr:uid="{6B9E98C5-E4D2-4F9F-B69E-67B63B772D45}">
          <x14:formula1>
            <xm:f>リスト!$B$2:$B$11</xm:f>
          </x14:formula1>
          <xm:sqref>H10:H17</xm:sqref>
        </x14:dataValidation>
        <x14:dataValidation type="list" allowBlank="1" showInputMessage="1" showErrorMessage="1" xr:uid="{0456362B-A9DB-4730-A769-E6860600F770}">
          <x14:formula1>
            <xm:f>リスト!$A$2:$A$9</xm:f>
          </x14:formula1>
          <xm:sqref>G10:G17</xm:sqref>
        </x14:dataValidation>
        <x14:dataValidation type="list" allowBlank="1" showInputMessage="1" showErrorMessage="1" xr:uid="{9DD72745-F8BA-4A79-91AD-485EEC100D20}">
          <x14:formula1>
            <xm:f>リスト!$A$3:$A$9</xm:f>
          </x14:formula1>
          <xm:sqref>F10:F17</xm:sqref>
        </x14:dataValidation>
        <x14:dataValidation type="list" allowBlank="1" showInputMessage="1" showErrorMessage="1" xr:uid="{99128875-1A65-4918-869D-1E82E462DCF4}">
          <x14:formula1>
            <xm:f>リスト!$G$2:$G$4</xm:f>
          </x14:formula1>
          <xm:sqref>I23:I34</xm:sqref>
        </x14:dataValidation>
        <x14:dataValidation type="list" allowBlank="1" showInputMessage="1" showErrorMessage="1" xr:uid="{A270BD0B-134F-44CE-AE25-654CD9137260}">
          <x14:formula1>
            <xm:f>リスト!$C$2:$C$4</xm:f>
          </x14:formula1>
          <xm:sqref>B23:B34</xm:sqref>
        </x14:dataValidation>
        <x14:dataValidation type="list" allowBlank="1" showInputMessage="1" showErrorMessage="1" xr:uid="{23B572C2-0F71-4013-AEDA-3865E54ED94B}">
          <x14:formula1>
            <xm:f>リスト!$D$2:$D$3</xm:f>
          </x14:formula1>
          <xm:sqref>C23:C34</xm:sqref>
        </x14:dataValidation>
        <x14:dataValidation type="list" allowBlank="1" showInputMessage="1" showErrorMessage="1" xr:uid="{FF97F946-1F81-46D1-9376-67A3A5B34338}">
          <x14:formula1>
            <xm:f>リスト!$E$2:$E$22</xm:f>
          </x14:formula1>
          <xm:sqref>D23:D34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8632-AD03-46FB-A078-864D468263B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31" priority="42">
      <formula>$I29="追加"</formula>
    </cfRule>
    <cfRule type="expression" dxfId="130" priority="43">
      <formula>$I29="新規"</formula>
    </cfRule>
  </conditionalFormatting>
  <conditionalFormatting sqref="F58:K58 A58:A59">
    <cfRule type="expression" dxfId="129" priority="41">
      <formula>$C$39=0</formula>
    </cfRule>
  </conditionalFormatting>
  <conditionalFormatting sqref="C37">
    <cfRule type="expression" dxfId="128" priority="39">
      <formula>$C$37&gt;$B$37/2</formula>
    </cfRule>
    <cfRule type="expression" dxfId="127" priority="40">
      <formula>$C$37&gt;10000000</formula>
    </cfRule>
  </conditionalFormatting>
  <conditionalFormatting sqref="C38">
    <cfRule type="expression" dxfId="126" priority="37">
      <formula>$C$38&gt;$B$38/2</formula>
    </cfRule>
    <cfRule type="expression" dxfId="125" priority="38">
      <formula>$C$38&gt;1000000</formula>
    </cfRule>
  </conditionalFormatting>
  <conditionalFormatting sqref="C39">
    <cfRule type="expression" dxfId="124" priority="35">
      <formula>$C$39&gt;$B$39/2</formula>
    </cfRule>
    <cfRule type="expression" dxfId="123" priority="36">
      <formula>$C$39&gt;100000</formula>
    </cfRule>
  </conditionalFormatting>
  <conditionalFormatting sqref="N7">
    <cfRule type="expression" dxfId="122" priority="32">
      <formula>N7="NG"</formula>
    </cfRule>
  </conditionalFormatting>
  <conditionalFormatting sqref="J23:M24 J27:M30 J32:M34">
    <cfRule type="expression" dxfId="121" priority="14">
      <formula>$I23="追加"</formula>
    </cfRule>
    <cfRule type="expression" dxfId="120" priority="34">
      <formula>$I23="新規"</formula>
    </cfRule>
  </conditionalFormatting>
  <conditionalFormatting sqref="B37:B39">
    <cfRule type="expression" dxfId="119" priority="33">
      <formula>($C37+$D37+$E37)&lt;&gt;$B37</formula>
    </cfRule>
  </conditionalFormatting>
  <conditionalFormatting sqref="N37:P39">
    <cfRule type="expression" dxfId="118" priority="30">
      <formula>N37="NG"</formula>
    </cfRule>
    <cfRule type="expression" dxfId="117" priority="31">
      <formula>$N19="NG"</formula>
    </cfRule>
  </conditionalFormatting>
  <conditionalFormatting sqref="P40">
    <cfRule type="expression" dxfId="116" priority="28">
      <formula>P40="NG"</formula>
    </cfRule>
    <cfRule type="expression" dxfId="115" priority="29">
      <formula>$N22="NG"</formula>
    </cfRule>
  </conditionalFormatting>
  <conditionalFormatting sqref="N58:N59">
    <cfRule type="expression" dxfId="114" priority="26">
      <formula>N58="NG"</formula>
    </cfRule>
    <cfRule type="expression" dxfId="113" priority="27">
      <formula>$N41="NG"</formula>
    </cfRule>
  </conditionalFormatting>
  <conditionalFormatting sqref="N63">
    <cfRule type="expression" dxfId="112" priority="25">
      <formula>N63="NG"</formula>
    </cfRule>
  </conditionalFormatting>
  <conditionalFormatting sqref="N3">
    <cfRule type="expression" dxfId="111" priority="23">
      <formula>$N3&lt;&gt;"要修正！"</formula>
    </cfRule>
    <cfRule type="expression" dxfId="110" priority="24">
      <formula>$N3="要修正！"</formula>
    </cfRule>
  </conditionalFormatting>
  <conditionalFormatting sqref="O32:O34 O23:O30">
    <cfRule type="expression" dxfId="109" priority="44">
      <formula>O23="NG"</formula>
    </cfRule>
  </conditionalFormatting>
  <conditionalFormatting sqref="A57:B57">
    <cfRule type="expression" dxfId="108" priority="22">
      <formula>$C$39=0</formula>
    </cfRule>
  </conditionalFormatting>
  <conditionalFormatting sqref="O57">
    <cfRule type="expression" dxfId="107" priority="21">
      <formula>O57="NG"</formula>
    </cfRule>
  </conditionalFormatting>
  <conditionalFormatting sqref="N57">
    <cfRule type="expression" dxfId="106" priority="19">
      <formula>N57="NG"</formula>
    </cfRule>
    <cfRule type="expression" dxfId="105" priority="20">
      <formula>$N40="NG"</formula>
    </cfRule>
  </conditionalFormatting>
  <conditionalFormatting sqref="N70">
    <cfRule type="expression" dxfId="104" priority="18">
      <formula>N70="NG"</formula>
    </cfRule>
  </conditionalFormatting>
  <conditionalFormatting sqref="N23:N34">
    <cfRule type="expression" dxfId="103" priority="17">
      <formula>N23="NG"</formula>
    </cfRule>
  </conditionalFormatting>
  <conditionalFormatting sqref="O10:O17">
    <cfRule type="expression" dxfId="102" priority="15">
      <formula>$O10="NG"</formula>
    </cfRule>
    <cfRule type="expression" dxfId="101" priority="16">
      <formula>$N1048570="NG"</formula>
    </cfRule>
  </conditionalFormatting>
  <conditionalFormatting sqref="P32:P34 P23:P30">
    <cfRule type="expression" dxfId="100" priority="13">
      <formula>P23="NG"</formula>
    </cfRule>
  </conditionalFormatting>
  <conditionalFormatting sqref="L31:M31">
    <cfRule type="expression" dxfId="99" priority="10">
      <formula>$I31="追加"</formula>
    </cfRule>
    <cfRule type="expression" dxfId="98" priority="11">
      <formula>$I31="新規"</formula>
    </cfRule>
  </conditionalFormatting>
  <conditionalFormatting sqref="J31:M31">
    <cfRule type="expression" dxfId="97" priority="8">
      <formula>$I31="追加"</formula>
    </cfRule>
    <cfRule type="expression" dxfId="96" priority="9">
      <formula>$I31="新規"</formula>
    </cfRule>
  </conditionalFormatting>
  <conditionalFormatting sqref="O31">
    <cfRule type="expression" dxfId="95" priority="12">
      <formula>O31="NG"</formula>
    </cfRule>
  </conditionalFormatting>
  <conditionalFormatting sqref="P31">
    <cfRule type="expression" dxfId="94" priority="7">
      <formula>P31="NG"</formula>
    </cfRule>
  </conditionalFormatting>
  <conditionalFormatting sqref="L25:M26">
    <cfRule type="expression" dxfId="93" priority="5">
      <formula>$I25="追加"</formula>
    </cfRule>
    <cfRule type="expression" dxfId="92" priority="6">
      <formula>$I25="新規"</formula>
    </cfRule>
  </conditionalFormatting>
  <conditionalFormatting sqref="J25:M26">
    <cfRule type="expression" dxfId="91" priority="3">
      <formula>$I25="追加"</formula>
    </cfRule>
    <cfRule type="expression" dxfId="90" priority="4">
      <formula>$I25="新規"</formula>
    </cfRule>
  </conditionalFormatting>
  <conditionalFormatting sqref="L7">
    <cfRule type="expression" dxfId="89" priority="2">
      <formula>$L$7="NG"</formula>
    </cfRule>
  </conditionalFormatting>
  <conditionalFormatting sqref="N4:N5">
    <cfRule type="expression" dxfId="8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F3FFB70-7BFE-48CB-8DDE-234BF2377B5C}">
          <x14:formula1>
            <xm:f>リスト!$E$2:$E$22</xm:f>
          </x14:formula1>
          <xm:sqref>D23:D34</xm:sqref>
        </x14:dataValidation>
        <x14:dataValidation type="list" allowBlank="1" showInputMessage="1" showErrorMessage="1" xr:uid="{13196642-84FD-45ED-BC1C-8C32E425EB8A}">
          <x14:formula1>
            <xm:f>リスト!$D$2:$D$3</xm:f>
          </x14:formula1>
          <xm:sqref>C23:C34</xm:sqref>
        </x14:dataValidation>
        <x14:dataValidation type="list" allowBlank="1" showInputMessage="1" showErrorMessage="1" xr:uid="{FA7F28CE-DC0B-4BF1-95C5-F80F647097AD}">
          <x14:formula1>
            <xm:f>リスト!$C$2:$C$4</xm:f>
          </x14:formula1>
          <xm:sqref>B23:B34</xm:sqref>
        </x14:dataValidation>
        <x14:dataValidation type="list" allowBlank="1" showInputMessage="1" showErrorMessage="1" xr:uid="{F55C0DD9-CF1A-4236-AAF8-9F5D30CEF6F4}">
          <x14:formula1>
            <xm:f>リスト!$G$2:$G$4</xm:f>
          </x14:formula1>
          <xm:sqref>I23:I34</xm:sqref>
        </x14:dataValidation>
        <x14:dataValidation type="list" allowBlank="1" showInputMessage="1" showErrorMessage="1" xr:uid="{E4360A25-8F02-429C-884F-D8F168832535}">
          <x14:formula1>
            <xm:f>リスト!$A$3:$A$9</xm:f>
          </x14:formula1>
          <xm:sqref>F10:F17</xm:sqref>
        </x14:dataValidation>
        <x14:dataValidation type="list" allowBlank="1" showInputMessage="1" showErrorMessage="1" xr:uid="{D00F9F4C-5D7B-4B7E-AD17-7973CA46EB63}">
          <x14:formula1>
            <xm:f>リスト!$A$2:$A$9</xm:f>
          </x14:formula1>
          <xm:sqref>G10:G17</xm:sqref>
        </x14:dataValidation>
        <x14:dataValidation type="list" allowBlank="1" showInputMessage="1" showErrorMessage="1" xr:uid="{267BFE8B-314D-4ADB-9156-47B09B08B34D}">
          <x14:formula1>
            <xm:f>リスト!$B$2:$B$11</xm:f>
          </x14:formula1>
          <xm:sqref>H10:H17</xm:sqref>
        </x14:dataValidation>
        <x14:dataValidation type="list" allowBlank="1" showInputMessage="1" showErrorMessage="1" xr:uid="{BA922549-1325-423F-AF53-450D429DD302}">
          <x14:formula1>
            <xm:f>リスト!$H$2:$H$3</xm:f>
          </x14:formula1>
          <xm:sqref>A63:A65 A76:A85</xm:sqref>
        </x14:dataValidation>
        <x14:dataValidation type="list" allowBlank="1" showInputMessage="1" showErrorMessage="1" xr:uid="{0824EE8A-998F-42AD-BB6D-C2C5747ED420}">
          <x14:formula1>
            <xm:f>リスト!$H$2:$H$4</xm:f>
          </x14:formula1>
          <xm:sqref>A70:A72 L23:M34</xm:sqref>
        </x14:dataValidation>
        <x14:dataValidation type="list" allowBlank="1" showInputMessage="1" showErrorMessage="1" xr:uid="{49717808-E01B-444E-ABC4-A10F80E29832}">
          <x14:formula1>
            <xm:f>リスト!$I$2:$I$5</xm:f>
          </x14:formula1>
          <xm:sqref>I10:I17</xm:sqref>
        </x14:dataValidation>
        <x14:dataValidation type="list" allowBlank="1" showInputMessage="1" showErrorMessage="1" xr:uid="{63725CDA-635B-40A8-89C5-E45FB1BB2B69}">
          <x14:formula1>
            <xm:f>リスト!$J$2:$J$6</xm:f>
          </x14:formula1>
          <xm:sqref>J10:J17</xm:sqref>
        </x14:dataValidation>
        <x14:dataValidation type="list" allowBlank="1" showInputMessage="1" showErrorMessage="1" xr:uid="{F3903808-6C39-4489-9207-65A2DF8C376B}">
          <x14:formula1>
            <xm:f>リスト!$K$2:$K$3</xm:f>
          </x14:formula1>
          <xm:sqref>A46:A54 A57</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2654-5711-4041-B9F7-FC18B350E635}">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87" priority="42">
      <formula>$I29="追加"</formula>
    </cfRule>
    <cfRule type="expression" dxfId="86" priority="43">
      <formula>$I29="新規"</formula>
    </cfRule>
  </conditionalFormatting>
  <conditionalFormatting sqref="F58:K58 A58:A59">
    <cfRule type="expression" dxfId="85" priority="41">
      <formula>$C$39=0</formula>
    </cfRule>
  </conditionalFormatting>
  <conditionalFormatting sqref="C37">
    <cfRule type="expression" dxfId="84" priority="39">
      <formula>$C$37&gt;$B$37/2</formula>
    </cfRule>
    <cfRule type="expression" dxfId="83" priority="40">
      <formula>$C$37&gt;10000000</formula>
    </cfRule>
  </conditionalFormatting>
  <conditionalFormatting sqref="C38">
    <cfRule type="expression" dxfId="82" priority="37">
      <formula>$C$38&gt;$B$38/2</formula>
    </cfRule>
    <cfRule type="expression" dxfId="81" priority="38">
      <formula>$C$38&gt;1000000</formula>
    </cfRule>
  </conditionalFormatting>
  <conditionalFormatting sqref="C39">
    <cfRule type="expression" dxfId="80" priority="35">
      <formula>$C$39&gt;$B$39/2</formula>
    </cfRule>
    <cfRule type="expression" dxfId="79" priority="36">
      <formula>$C$39&gt;100000</formula>
    </cfRule>
  </conditionalFormatting>
  <conditionalFormatting sqref="N7">
    <cfRule type="expression" dxfId="78" priority="32">
      <formula>N7="NG"</formula>
    </cfRule>
  </conditionalFormatting>
  <conditionalFormatting sqref="J23:M24 J27:M30 J32:M34">
    <cfRule type="expression" dxfId="77" priority="14">
      <formula>$I23="追加"</formula>
    </cfRule>
    <cfRule type="expression" dxfId="76" priority="34">
      <formula>$I23="新規"</formula>
    </cfRule>
  </conditionalFormatting>
  <conditionalFormatting sqref="B37:B39">
    <cfRule type="expression" dxfId="75" priority="33">
      <formula>($C37+$D37+$E37)&lt;&gt;$B37</formula>
    </cfRule>
  </conditionalFormatting>
  <conditionalFormatting sqref="N37:P39">
    <cfRule type="expression" dxfId="74" priority="30">
      <formula>N37="NG"</formula>
    </cfRule>
    <cfRule type="expression" dxfId="73" priority="31">
      <formula>$N19="NG"</formula>
    </cfRule>
  </conditionalFormatting>
  <conditionalFormatting sqref="P40">
    <cfRule type="expression" dxfId="72" priority="28">
      <formula>P40="NG"</formula>
    </cfRule>
    <cfRule type="expression" dxfId="71" priority="29">
      <formula>$N22="NG"</formula>
    </cfRule>
  </conditionalFormatting>
  <conditionalFormatting sqref="N58:N59">
    <cfRule type="expression" dxfId="70" priority="26">
      <formula>N58="NG"</formula>
    </cfRule>
    <cfRule type="expression" dxfId="69" priority="27">
      <formula>$N41="NG"</formula>
    </cfRule>
  </conditionalFormatting>
  <conditionalFormatting sqref="N63">
    <cfRule type="expression" dxfId="68" priority="25">
      <formula>N63="NG"</formula>
    </cfRule>
  </conditionalFormatting>
  <conditionalFormatting sqref="N3">
    <cfRule type="expression" dxfId="67" priority="23">
      <formula>$N3&lt;&gt;"要修正！"</formula>
    </cfRule>
    <cfRule type="expression" dxfId="66" priority="24">
      <formula>$N3="要修正！"</formula>
    </cfRule>
  </conditionalFormatting>
  <conditionalFormatting sqref="O32:O34 O23:O30">
    <cfRule type="expression" dxfId="65" priority="44">
      <formula>O23="NG"</formula>
    </cfRule>
  </conditionalFormatting>
  <conditionalFormatting sqref="A57:B57">
    <cfRule type="expression" dxfId="64" priority="22">
      <formula>$C$39=0</formula>
    </cfRule>
  </conditionalFormatting>
  <conditionalFormatting sqref="O57">
    <cfRule type="expression" dxfId="63" priority="21">
      <formula>O57="NG"</formula>
    </cfRule>
  </conditionalFormatting>
  <conditionalFormatting sqref="N57">
    <cfRule type="expression" dxfId="62" priority="19">
      <formula>N57="NG"</formula>
    </cfRule>
    <cfRule type="expression" dxfId="61" priority="20">
      <formula>$N40="NG"</formula>
    </cfRule>
  </conditionalFormatting>
  <conditionalFormatting sqref="N70">
    <cfRule type="expression" dxfId="60" priority="18">
      <formula>N70="NG"</formula>
    </cfRule>
  </conditionalFormatting>
  <conditionalFormatting sqref="N23:N34">
    <cfRule type="expression" dxfId="59" priority="17">
      <formula>N23="NG"</formula>
    </cfRule>
  </conditionalFormatting>
  <conditionalFormatting sqref="O10:O17">
    <cfRule type="expression" dxfId="58" priority="15">
      <formula>$O10="NG"</formula>
    </cfRule>
    <cfRule type="expression" dxfId="57" priority="16">
      <formula>$N1048570="NG"</formula>
    </cfRule>
  </conditionalFormatting>
  <conditionalFormatting sqref="P32:P34 P23:P30">
    <cfRule type="expression" dxfId="56" priority="13">
      <formula>P23="NG"</formula>
    </cfRule>
  </conditionalFormatting>
  <conditionalFormatting sqref="L31:M31">
    <cfRule type="expression" dxfId="55" priority="10">
      <formula>$I31="追加"</formula>
    </cfRule>
    <cfRule type="expression" dxfId="54" priority="11">
      <formula>$I31="新規"</formula>
    </cfRule>
  </conditionalFormatting>
  <conditionalFormatting sqref="J31:M31">
    <cfRule type="expression" dxfId="53" priority="8">
      <formula>$I31="追加"</formula>
    </cfRule>
    <cfRule type="expression" dxfId="52" priority="9">
      <formula>$I31="新規"</formula>
    </cfRule>
  </conditionalFormatting>
  <conditionalFormatting sqref="O31">
    <cfRule type="expression" dxfId="51" priority="12">
      <formula>O31="NG"</formula>
    </cfRule>
  </conditionalFormatting>
  <conditionalFormatting sqref="P31">
    <cfRule type="expression" dxfId="50" priority="7">
      <formula>P31="NG"</formula>
    </cfRule>
  </conditionalFormatting>
  <conditionalFormatting sqref="L25:M26">
    <cfRule type="expression" dxfId="49" priority="5">
      <formula>$I25="追加"</formula>
    </cfRule>
    <cfRule type="expression" dxfId="48" priority="6">
      <formula>$I25="新規"</formula>
    </cfRule>
  </conditionalFormatting>
  <conditionalFormatting sqref="J25:M26">
    <cfRule type="expression" dxfId="47" priority="3">
      <formula>$I25="追加"</formula>
    </cfRule>
    <cfRule type="expression" dxfId="46" priority="4">
      <formula>$I25="新規"</formula>
    </cfRule>
  </conditionalFormatting>
  <conditionalFormatting sqref="L7">
    <cfRule type="expression" dxfId="45" priority="2">
      <formula>$L$7="NG"</formula>
    </cfRule>
  </conditionalFormatting>
  <conditionalFormatting sqref="N4:N5">
    <cfRule type="expression" dxfId="4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A4E72E0-14A2-4C55-9F3B-EAB35C84C159}">
          <x14:formula1>
            <xm:f>リスト!$E$2:$E$22</xm:f>
          </x14:formula1>
          <xm:sqref>D23:D34</xm:sqref>
        </x14:dataValidation>
        <x14:dataValidation type="list" allowBlank="1" showInputMessage="1" showErrorMessage="1" xr:uid="{6E31E828-0A1C-4698-9D99-251EAFBF8F31}">
          <x14:formula1>
            <xm:f>リスト!$D$2:$D$3</xm:f>
          </x14:formula1>
          <xm:sqref>C23:C34</xm:sqref>
        </x14:dataValidation>
        <x14:dataValidation type="list" allowBlank="1" showInputMessage="1" showErrorMessage="1" xr:uid="{A2B2B4B1-57B9-40A4-A3C6-BB5AABB190A1}">
          <x14:formula1>
            <xm:f>リスト!$C$2:$C$4</xm:f>
          </x14:formula1>
          <xm:sqref>B23:B34</xm:sqref>
        </x14:dataValidation>
        <x14:dataValidation type="list" allowBlank="1" showInputMessage="1" showErrorMessage="1" xr:uid="{2BDD1711-5D47-4393-B5F0-3F4850673F91}">
          <x14:formula1>
            <xm:f>リスト!$G$2:$G$4</xm:f>
          </x14:formula1>
          <xm:sqref>I23:I34</xm:sqref>
        </x14:dataValidation>
        <x14:dataValidation type="list" allowBlank="1" showInputMessage="1" showErrorMessage="1" xr:uid="{1BCF9EF0-1A84-430A-A622-A5995E57CEBA}">
          <x14:formula1>
            <xm:f>リスト!$A$3:$A$9</xm:f>
          </x14:formula1>
          <xm:sqref>F10:F17</xm:sqref>
        </x14:dataValidation>
        <x14:dataValidation type="list" allowBlank="1" showInputMessage="1" showErrorMessage="1" xr:uid="{81742AA1-18AE-4698-9E76-D58D0DFE16E6}">
          <x14:formula1>
            <xm:f>リスト!$A$2:$A$9</xm:f>
          </x14:formula1>
          <xm:sqref>G10:G17</xm:sqref>
        </x14:dataValidation>
        <x14:dataValidation type="list" allowBlank="1" showInputMessage="1" showErrorMessage="1" xr:uid="{F9403677-53CA-4DC6-8F31-E9F457BBD20D}">
          <x14:formula1>
            <xm:f>リスト!$B$2:$B$11</xm:f>
          </x14:formula1>
          <xm:sqref>H10:H17</xm:sqref>
        </x14:dataValidation>
        <x14:dataValidation type="list" allowBlank="1" showInputMessage="1" showErrorMessage="1" xr:uid="{44A30E94-9483-41BE-8DD6-E7C7F2382BD2}">
          <x14:formula1>
            <xm:f>リスト!$H$2:$H$3</xm:f>
          </x14:formula1>
          <xm:sqref>A63:A65 A76:A85</xm:sqref>
        </x14:dataValidation>
        <x14:dataValidation type="list" allowBlank="1" showInputMessage="1" showErrorMessage="1" xr:uid="{AFBE7CCA-98D1-420D-8845-2858695C84D6}">
          <x14:formula1>
            <xm:f>リスト!$H$2:$H$4</xm:f>
          </x14:formula1>
          <xm:sqref>A70:A72 L23:M34</xm:sqref>
        </x14:dataValidation>
        <x14:dataValidation type="list" allowBlank="1" showInputMessage="1" showErrorMessage="1" xr:uid="{3C99BA91-7EDE-400C-A6FB-9BC2723FDBF0}">
          <x14:formula1>
            <xm:f>リスト!$I$2:$I$5</xm:f>
          </x14:formula1>
          <xm:sqref>I10:I17</xm:sqref>
        </x14:dataValidation>
        <x14:dataValidation type="list" allowBlank="1" showInputMessage="1" showErrorMessage="1" xr:uid="{A6064AEA-363D-43EE-8833-C06CD32A2C78}">
          <x14:formula1>
            <xm:f>リスト!$J$2:$J$6</xm:f>
          </x14:formula1>
          <xm:sqref>J10:J17</xm:sqref>
        </x14:dataValidation>
        <x14:dataValidation type="list" allowBlank="1" showInputMessage="1" showErrorMessage="1" xr:uid="{DB7D6CD0-11D2-4BBA-B106-2AAF0EB821F2}">
          <x14:formula1>
            <xm:f>リスト!$K$2:$K$3</xm:f>
          </x14:formula1>
          <xm:sqref>A46:A54 A57</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2AC2-6609-4949-89C0-254C6EC243D1}">
  <dimension ref="A1:U85"/>
  <sheetViews>
    <sheetView view="pageBreakPreview" topLeftCell="A22" zoomScaleNormal="100" zoomScaleSheetLayoutView="100" workbookViewId="0">
      <selection activeCell="J45" sqref="J45"/>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3" priority="42">
      <formula>$I29="追加"</formula>
    </cfRule>
    <cfRule type="expression" dxfId="42" priority="43">
      <formula>$I29="新規"</formula>
    </cfRule>
  </conditionalFormatting>
  <conditionalFormatting sqref="F58:K58 A58:A59">
    <cfRule type="expression" dxfId="41" priority="41">
      <formula>$C$39=0</formula>
    </cfRule>
  </conditionalFormatting>
  <conditionalFormatting sqref="C37">
    <cfRule type="expression" dxfId="40" priority="39">
      <formula>$C$37&gt;$B$37/2</formula>
    </cfRule>
    <cfRule type="expression" dxfId="39" priority="40">
      <formula>$C$37&gt;10000000</formula>
    </cfRule>
  </conditionalFormatting>
  <conditionalFormatting sqref="C38">
    <cfRule type="expression" dxfId="38" priority="37">
      <formula>$C$38&gt;$B$38/2</formula>
    </cfRule>
    <cfRule type="expression" dxfId="37" priority="38">
      <formula>$C$38&gt;1000000</formula>
    </cfRule>
  </conditionalFormatting>
  <conditionalFormatting sqref="C39">
    <cfRule type="expression" dxfId="36" priority="35">
      <formula>$C$39&gt;$B$39/2</formula>
    </cfRule>
    <cfRule type="expression" dxfId="35" priority="36">
      <formula>$C$39&gt;100000</formula>
    </cfRule>
  </conditionalFormatting>
  <conditionalFormatting sqref="N7">
    <cfRule type="expression" dxfId="34" priority="32">
      <formula>N7="NG"</formula>
    </cfRule>
  </conditionalFormatting>
  <conditionalFormatting sqref="J23:M24 J27:M30 J32:M34">
    <cfRule type="expression" dxfId="33" priority="14">
      <formula>$I23="追加"</formula>
    </cfRule>
    <cfRule type="expression" dxfId="32" priority="34">
      <formula>$I23="新規"</formula>
    </cfRule>
  </conditionalFormatting>
  <conditionalFormatting sqref="B37:B39">
    <cfRule type="expression" dxfId="31" priority="33">
      <formula>($C37+$D37+$E37)&lt;&gt;$B37</formula>
    </cfRule>
  </conditionalFormatting>
  <conditionalFormatting sqref="N37:P39">
    <cfRule type="expression" dxfId="30" priority="30">
      <formula>N37="NG"</formula>
    </cfRule>
    <cfRule type="expression" dxfId="29" priority="31">
      <formula>$N19="NG"</formula>
    </cfRule>
  </conditionalFormatting>
  <conditionalFormatting sqref="P40">
    <cfRule type="expression" dxfId="28" priority="28">
      <formula>P40="NG"</formula>
    </cfRule>
    <cfRule type="expression" dxfId="27" priority="29">
      <formula>$N22="NG"</formula>
    </cfRule>
  </conditionalFormatting>
  <conditionalFormatting sqref="N58:N59">
    <cfRule type="expression" dxfId="26" priority="26">
      <formula>N58="NG"</formula>
    </cfRule>
    <cfRule type="expression" dxfId="25" priority="27">
      <formula>$N41="NG"</formula>
    </cfRule>
  </conditionalFormatting>
  <conditionalFormatting sqref="N63">
    <cfRule type="expression" dxfId="24" priority="25">
      <formula>N63="NG"</formula>
    </cfRule>
  </conditionalFormatting>
  <conditionalFormatting sqref="N3">
    <cfRule type="expression" dxfId="23" priority="23">
      <formula>$N3&lt;&gt;"要修正！"</formula>
    </cfRule>
    <cfRule type="expression" dxfId="22" priority="24">
      <formula>$N3="要修正！"</formula>
    </cfRule>
  </conditionalFormatting>
  <conditionalFormatting sqref="O32:O34 O23:O30">
    <cfRule type="expression" dxfId="21" priority="44">
      <formula>O23="NG"</formula>
    </cfRule>
  </conditionalFormatting>
  <conditionalFormatting sqref="A57:B57">
    <cfRule type="expression" dxfId="20" priority="22">
      <formula>$C$39=0</formula>
    </cfRule>
  </conditionalFormatting>
  <conditionalFormatting sqref="O57">
    <cfRule type="expression" dxfId="19" priority="21">
      <formula>O57="NG"</formula>
    </cfRule>
  </conditionalFormatting>
  <conditionalFormatting sqref="N57">
    <cfRule type="expression" dxfId="18" priority="19">
      <formula>N57="NG"</formula>
    </cfRule>
    <cfRule type="expression" dxfId="17" priority="20">
      <formula>$N40="NG"</formula>
    </cfRule>
  </conditionalFormatting>
  <conditionalFormatting sqref="N70">
    <cfRule type="expression" dxfId="16" priority="18">
      <formula>N70="NG"</formula>
    </cfRule>
  </conditionalFormatting>
  <conditionalFormatting sqref="N23:N34">
    <cfRule type="expression" dxfId="15" priority="17">
      <formula>N23="NG"</formula>
    </cfRule>
  </conditionalFormatting>
  <conditionalFormatting sqref="O10:O17">
    <cfRule type="expression" dxfId="14" priority="15">
      <formula>$O10="NG"</formula>
    </cfRule>
    <cfRule type="expression" dxfId="13" priority="16">
      <formula>$N1048570="NG"</formula>
    </cfRule>
  </conditionalFormatting>
  <conditionalFormatting sqref="P32:P34 P23:P30">
    <cfRule type="expression" dxfId="12" priority="13">
      <formula>P23="NG"</formula>
    </cfRule>
  </conditionalFormatting>
  <conditionalFormatting sqref="L31:M31">
    <cfRule type="expression" dxfId="11" priority="10">
      <formula>$I31="追加"</formula>
    </cfRule>
    <cfRule type="expression" dxfId="10" priority="11">
      <formula>$I31="新規"</formula>
    </cfRule>
  </conditionalFormatting>
  <conditionalFormatting sqref="J31:M31">
    <cfRule type="expression" dxfId="9" priority="8">
      <formula>$I31="追加"</formula>
    </cfRule>
    <cfRule type="expression" dxfId="8" priority="9">
      <formula>$I31="新規"</formula>
    </cfRule>
  </conditionalFormatting>
  <conditionalFormatting sqref="O31">
    <cfRule type="expression" dxfId="7" priority="12">
      <formula>O31="NG"</formula>
    </cfRule>
  </conditionalFormatting>
  <conditionalFormatting sqref="P31">
    <cfRule type="expression" dxfId="6" priority="7">
      <formula>P31="NG"</formula>
    </cfRule>
  </conditionalFormatting>
  <conditionalFormatting sqref="L25:M26">
    <cfRule type="expression" dxfId="5" priority="5">
      <formula>$I25="追加"</formula>
    </cfRule>
    <cfRule type="expression" dxfId="4" priority="6">
      <formula>$I25="新規"</formula>
    </cfRule>
  </conditionalFormatting>
  <conditionalFormatting sqref="J25:M26">
    <cfRule type="expression" dxfId="3" priority="3">
      <formula>$I25="追加"</formula>
    </cfRule>
    <cfRule type="expression" dxfId="2" priority="4">
      <formula>$I25="新規"</formula>
    </cfRule>
  </conditionalFormatting>
  <conditionalFormatting sqref="L7">
    <cfRule type="expression" dxfId="1" priority="2">
      <formula>$L$7="NG"</formula>
    </cfRule>
  </conditionalFormatting>
  <conditionalFormatting sqref="N4:N5">
    <cfRule type="expression" dxfId="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1EA65F9-3D53-4EB1-8C39-6A8BD1ACA348}">
          <x14:formula1>
            <xm:f>リスト!$K$2:$K$3</xm:f>
          </x14:formula1>
          <xm:sqref>A46:A54 A57</xm:sqref>
        </x14:dataValidation>
        <x14:dataValidation type="list" allowBlank="1" showInputMessage="1" showErrorMessage="1" xr:uid="{DA7C4050-67D0-4953-8FF7-1659690AADAC}">
          <x14:formula1>
            <xm:f>リスト!$J$2:$J$6</xm:f>
          </x14:formula1>
          <xm:sqref>J10:J17</xm:sqref>
        </x14:dataValidation>
        <x14:dataValidation type="list" allowBlank="1" showInputMessage="1" showErrorMessage="1" xr:uid="{27F59128-6C02-4E16-A652-0B62A58F11B4}">
          <x14:formula1>
            <xm:f>リスト!$I$2:$I$5</xm:f>
          </x14:formula1>
          <xm:sqref>I10:I17</xm:sqref>
        </x14:dataValidation>
        <x14:dataValidation type="list" allowBlank="1" showInputMessage="1" showErrorMessage="1" xr:uid="{8AE6056E-F6F6-40A3-9ED1-0531BCB10583}">
          <x14:formula1>
            <xm:f>リスト!$H$2:$H$4</xm:f>
          </x14:formula1>
          <xm:sqref>A70:A72 L23:M34</xm:sqref>
        </x14:dataValidation>
        <x14:dataValidation type="list" allowBlank="1" showInputMessage="1" showErrorMessage="1" xr:uid="{24BB5B16-4589-430B-A4B2-1273297490AD}">
          <x14:formula1>
            <xm:f>リスト!$H$2:$H$3</xm:f>
          </x14:formula1>
          <xm:sqref>A63:A65 A76:A85</xm:sqref>
        </x14:dataValidation>
        <x14:dataValidation type="list" allowBlank="1" showInputMessage="1" showErrorMessage="1" xr:uid="{40AC6775-88A1-44BE-8789-F19C2A63D020}">
          <x14:formula1>
            <xm:f>リスト!$B$2:$B$11</xm:f>
          </x14:formula1>
          <xm:sqref>H10:H17</xm:sqref>
        </x14:dataValidation>
        <x14:dataValidation type="list" allowBlank="1" showInputMessage="1" showErrorMessage="1" xr:uid="{70570C9D-5FAA-4D1C-9AD1-3FDEAB9DD3BA}">
          <x14:formula1>
            <xm:f>リスト!$A$2:$A$9</xm:f>
          </x14:formula1>
          <xm:sqref>G10:G17</xm:sqref>
        </x14:dataValidation>
        <x14:dataValidation type="list" allowBlank="1" showInputMessage="1" showErrorMessage="1" xr:uid="{5CF20919-0DEC-47CA-A883-5BDCAC2F2273}">
          <x14:formula1>
            <xm:f>リスト!$A$3:$A$9</xm:f>
          </x14:formula1>
          <xm:sqref>F10:F17</xm:sqref>
        </x14:dataValidation>
        <x14:dataValidation type="list" allowBlank="1" showInputMessage="1" showErrorMessage="1" xr:uid="{F33BD2D8-31D1-4056-9E03-4797DDCFE0FA}">
          <x14:formula1>
            <xm:f>リスト!$G$2:$G$4</xm:f>
          </x14:formula1>
          <xm:sqref>I23:I34</xm:sqref>
        </x14:dataValidation>
        <x14:dataValidation type="list" allowBlank="1" showInputMessage="1" showErrorMessage="1" xr:uid="{BDE7DF9A-F31C-47E0-BC94-F534B791F357}">
          <x14:formula1>
            <xm:f>リスト!$C$2:$C$4</xm:f>
          </x14:formula1>
          <xm:sqref>B23:B34</xm:sqref>
        </x14:dataValidation>
        <x14:dataValidation type="list" allowBlank="1" showInputMessage="1" showErrorMessage="1" xr:uid="{299870DE-6D93-4E87-A4CB-D0B91A3C8799}">
          <x14:formula1>
            <xm:f>リスト!$D$2:$D$3</xm:f>
          </x14:formula1>
          <xm:sqref>C23:C34</xm:sqref>
        </x14:dataValidation>
        <x14:dataValidation type="list" allowBlank="1" showInputMessage="1" showErrorMessage="1" xr:uid="{D4E9E9B3-74D9-43A2-B6BB-3A2BACCDF211}">
          <x14:formula1>
            <xm:f>リスト!$E$2:$E$22</xm:f>
          </x14:formula1>
          <xm:sqref>D23:D34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DE540-401F-4EBB-9D28-C3B2FACB5FE3}">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091" priority="42">
      <formula>$I29="追加"</formula>
    </cfRule>
    <cfRule type="expression" dxfId="4090" priority="43">
      <formula>$I29="新規"</formula>
    </cfRule>
  </conditionalFormatting>
  <conditionalFormatting sqref="F58:K58 A58:A59">
    <cfRule type="expression" dxfId="4089" priority="41">
      <formula>$C$39=0</formula>
    </cfRule>
  </conditionalFormatting>
  <conditionalFormatting sqref="C37">
    <cfRule type="expression" dxfId="4088" priority="39">
      <formula>$C$37&gt;$B$37/2</formula>
    </cfRule>
    <cfRule type="expression" dxfId="4087" priority="40">
      <formula>$C$37&gt;10000000</formula>
    </cfRule>
  </conditionalFormatting>
  <conditionalFormatting sqref="C38">
    <cfRule type="expression" dxfId="4086" priority="37">
      <formula>$C$38&gt;$B$38/2</formula>
    </cfRule>
    <cfRule type="expression" dxfId="4085" priority="38">
      <formula>$C$38&gt;1000000</formula>
    </cfRule>
  </conditionalFormatting>
  <conditionalFormatting sqref="C39">
    <cfRule type="expression" dxfId="4084" priority="35">
      <formula>$C$39&gt;$B$39/2</formula>
    </cfRule>
    <cfRule type="expression" dxfId="4083" priority="36">
      <formula>$C$39&gt;100000</formula>
    </cfRule>
  </conditionalFormatting>
  <conditionalFormatting sqref="N7">
    <cfRule type="expression" dxfId="4082" priority="32">
      <formula>N7="NG"</formula>
    </cfRule>
  </conditionalFormatting>
  <conditionalFormatting sqref="J23:M24 J27:M30 J32:M34">
    <cfRule type="expression" dxfId="4081" priority="14">
      <formula>$I23="追加"</formula>
    </cfRule>
    <cfRule type="expression" dxfId="4080" priority="34">
      <formula>$I23="新規"</formula>
    </cfRule>
  </conditionalFormatting>
  <conditionalFormatting sqref="B37:B39">
    <cfRule type="expression" dxfId="4079" priority="33">
      <formula>($C37+$D37+$E37)&lt;&gt;$B37</formula>
    </cfRule>
  </conditionalFormatting>
  <conditionalFormatting sqref="N37:P39">
    <cfRule type="expression" dxfId="4078" priority="30">
      <formula>N37="NG"</formula>
    </cfRule>
    <cfRule type="expression" dxfId="4077" priority="31">
      <formula>$N19="NG"</formula>
    </cfRule>
  </conditionalFormatting>
  <conditionalFormatting sqref="P40">
    <cfRule type="expression" dxfId="4076" priority="28">
      <formula>P40="NG"</formula>
    </cfRule>
    <cfRule type="expression" dxfId="4075" priority="29">
      <formula>$N22="NG"</formula>
    </cfRule>
  </conditionalFormatting>
  <conditionalFormatting sqref="N58:N59">
    <cfRule type="expression" dxfId="4074" priority="26">
      <formula>N58="NG"</formula>
    </cfRule>
    <cfRule type="expression" dxfId="4073" priority="27">
      <formula>$N41="NG"</formula>
    </cfRule>
  </conditionalFormatting>
  <conditionalFormatting sqref="N63">
    <cfRule type="expression" dxfId="4072" priority="25">
      <formula>N63="NG"</formula>
    </cfRule>
  </conditionalFormatting>
  <conditionalFormatting sqref="N3">
    <cfRule type="expression" dxfId="4071" priority="23">
      <formula>$N3&lt;&gt;"要修正！"</formula>
    </cfRule>
    <cfRule type="expression" dxfId="4070" priority="24">
      <formula>$N3="要修正！"</formula>
    </cfRule>
  </conditionalFormatting>
  <conditionalFormatting sqref="O32:O34 O23:O30">
    <cfRule type="expression" dxfId="4069" priority="44">
      <formula>O23="NG"</formula>
    </cfRule>
  </conditionalFormatting>
  <conditionalFormatting sqref="A57:B57">
    <cfRule type="expression" dxfId="4068" priority="22">
      <formula>$C$39=0</formula>
    </cfRule>
  </conditionalFormatting>
  <conditionalFormatting sqref="O57">
    <cfRule type="expression" dxfId="4067" priority="21">
      <formula>O57="NG"</formula>
    </cfRule>
  </conditionalFormatting>
  <conditionalFormatting sqref="N57">
    <cfRule type="expression" dxfId="4066" priority="19">
      <formula>N57="NG"</formula>
    </cfRule>
    <cfRule type="expression" dxfId="4065" priority="20">
      <formula>$N40="NG"</formula>
    </cfRule>
  </conditionalFormatting>
  <conditionalFormatting sqref="N70">
    <cfRule type="expression" dxfId="4064" priority="18">
      <formula>N70="NG"</formula>
    </cfRule>
  </conditionalFormatting>
  <conditionalFormatting sqref="N23:N34">
    <cfRule type="expression" dxfId="4063" priority="17">
      <formula>N23="NG"</formula>
    </cfRule>
  </conditionalFormatting>
  <conditionalFormatting sqref="O10:O17">
    <cfRule type="expression" dxfId="4062" priority="15">
      <formula>$O10="NG"</formula>
    </cfRule>
    <cfRule type="expression" dxfId="4061" priority="16">
      <formula>$N1048570="NG"</formula>
    </cfRule>
  </conditionalFormatting>
  <conditionalFormatting sqref="P32:P34 P23:P30">
    <cfRule type="expression" dxfId="4060" priority="13">
      <formula>P23="NG"</formula>
    </cfRule>
  </conditionalFormatting>
  <conditionalFormatting sqref="L31:M31">
    <cfRule type="expression" dxfId="4059" priority="10">
      <formula>$I31="追加"</formula>
    </cfRule>
    <cfRule type="expression" dxfId="4058" priority="11">
      <formula>$I31="新規"</formula>
    </cfRule>
  </conditionalFormatting>
  <conditionalFormatting sqref="J31:M31">
    <cfRule type="expression" dxfId="4057" priority="8">
      <formula>$I31="追加"</formula>
    </cfRule>
    <cfRule type="expression" dxfId="4056" priority="9">
      <formula>$I31="新規"</formula>
    </cfRule>
  </conditionalFormatting>
  <conditionalFormatting sqref="O31">
    <cfRule type="expression" dxfId="4055" priority="12">
      <formula>O31="NG"</formula>
    </cfRule>
  </conditionalFormatting>
  <conditionalFormatting sqref="P31">
    <cfRule type="expression" dxfId="4054" priority="7">
      <formula>P31="NG"</formula>
    </cfRule>
  </conditionalFormatting>
  <conditionalFormatting sqref="L25:M26">
    <cfRule type="expression" dxfId="4053" priority="5">
      <formula>$I25="追加"</formula>
    </cfRule>
    <cfRule type="expression" dxfId="4052" priority="6">
      <formula>$I25="新規"</formula>
    </cfRule>
  </conditionalFormatting>
  <conditionalFormatting sqref="J25:M26">
    <cfRule type="expression" dxfId="4051" priority="3">
      <formula>$I25="追加"</formula>
    </cfRule>
    <cfRule type="expression" dxfId="4050" priority="4">
      <formula>$I25="新規"</formula>
    </cfRule>
  </conditionalFormatting>
  <conditionalFormatting sqref="L7">
    <cfRule type="expression" dxfId="4049" priority="2">
      <formula>$L$7="NG"</formula>
    </cfRule>
  </conditionalFormatting>
  <conditionalFormatting sqref="N4:N5">
    <cfRule type="expression" dxfId="404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FA7FFB8-7289-479A-9734-0C7FEACAAED1}">
          <x14:formula1>
            <xm:f>リスト!$K$2:$K$3</xm:f>
          </x14:formula1>
          <xm:sqref>A46:A54 A57</xm:sqref>
        </x14:dataValidation>
        <x14:dataValidation type="list" allowBlank="1" showInputMessage="1" showErrorMessage="1" xr:uid="{80130CFD-D90F-4DEB-96A2-3C38161FD38C}">
          <x14:formula1>
            <xm:f>リスト!$J$2:$J$6</xm:f>
          </x14:formula1>
          <xm:sqref>J10:J17</xm:sqref>
        </x14:dataValidation>
        <x14:dataValidation type="list" allowBlank="1" showInputMessage="1" showErrorMessage="1" xr:uid="{0E04F3E5-8862-4A2E-9C93-3D439A653BE0}">
          <x14:formula1>
            <xm:f>リスト!$I$2:$I$5</xm:f>
          </x14:formula1>
          <xm:sqref>I10:I17</xm:sqref>
        </x14:dataValidation>
        <x14:dataValidation type="list" allowBlank="1" showInputMessage="1" showErrorMessage="1" xr:uid="{CE5A97C0-2716-4EE2-B4CF-10A8D5927119}">
          <x14:formula1>
            <xm:f>リスト!$H$2:$H$4</xm:f>
          </x14:formula1>
          <xm:sqref>A70:A72 L23:M34</xm:sqref>
        </x14:dataValidation>
        <x14:dataValidation type="list" allowBlank="1" showInputMessage="1" showErrorMessage="1" xr:uid="{23166824-A829-4848-B6A6-524AD42FFEE3}">
          <x14:formula1>
            <xm:f>リスト!$H$2:$H$3</xm:f>
          </x14:formula1>
          <xm:sqref>A63:A65 A76:A85</xm:sqref>
        </x14:dataValidation>
        <x14:dataValidation type="list" allowBlank="1" showInputMessage="1" showErrorMessage="1" xr:uid="{F12B6AB0-7662-42A2-A6E6-C6D3D6206757}">
          <x14:formula1>
            <xm:f>リスト!$B$2:$B$11</xm:f>
          </x14:formula1>
          <xm:sqref>H10:H17</xm:sqref>
        </x14:dataValidation>
        <x14:dataValidation type="list" allowBlank="1" showInputMessage="1" showErrorMessage="1" xr:uid="{511E2A1B-7447-4456-BBCA-B15D71E652EC}">
          <x14:formula1>
            <xm:f>リスト!$A$2:$A$9</xm:f>
          </x14:formula1>
          <xm:sqref>G10:G17</xm:sqref>
        </x14:dataValidation>
        <x14:dataValidation type="list" allowBlank="1" showInputMessage="1" showErrorMessage="1" xr:uid="{11997E1E-B3F7-46EA-9D56-9C11B28D148F}">
          <x14:formula1>
            <xm:f>リスト!$A$3:$A$9</xm:f>
          </x14:formula1>
          <xm:sqref>F10:F17</xm:sqref>
        </x14:dataValidation>
        <x14:dataValidation type="list" allowBlank="1" showInputMessage="1" showErrorMessage="1" xr:uid="{B8DC0310-3810-459E-B72D-FFEE47585D2B}">
          <x14:formula1>
            <xm:f>リスト!$G$2:$G$4</xm:f>
          </x14:formula1>
          <xm:sqref>I23:I34</xm:sqref>
        </x14:dataValidation>
        <x14:dataValidation type="list" allowBlank="1" showInputMessage="1" showErrorMessage="1" xr:uid="{F1960391-0B98-4BDC-8870-25C7662E9D7A}">
          <x14:formula1>
            <xm:f>リスト!$C$2:$C$4</xm:f>
          </x14:formula1>
          <xm:sqref>B23:B34</xm:sqref>
        </x14:dataValidation>
        <x14:dataValidation type="list" allowBlank="1" showInputMessage="1" showErrorMessage="1" xr:uid="{DD020DA7-6811-4CC3-A271-BF8011CFE168}">
          <x14:formula1>
            <xm:f>リスト!$D$2:$D$3</xm:f>
          </x14:formula1>
          <xm:sqref>C23:C34</xm:sqref>
        </x14:dataValidation>
        <x14:dataValidation type="list" allowBlank="1" showInputMessage="1" showErrorMessage="1" xr:uid="{B5B79FF5-6F4A-4630-92EF-791F8AE3132A}">
          <x14:formula1>
            <xm:f>リスト!$E$2:$E$22</xm:f>
          </x14:formula1>
          <xm:sqref>D23:D34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12EDC-A047-4B94-B5F2-EAA321A9454E}">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047" priority="42">
      <formula>$I29="追加"</formula>
    </cfRule>
    <cfRule type="expression" dxfId="4046" priority="43">
      <formula>$I29="新規"</formula>
    </cfRule>
  </conditionalFormatting>
  <conditionalFormatting sqref="F58:K58 A58:A59">
    <cfRule type="expression" dxfId="4045" priority="41">
      <formula>$C$39=0</formula>
    </cfRule>
  </conditionalFormatting>
  <conditionalFormatting sqref="C37">
    <cfRule type="expression" dxfId="4044" priority="39">
      <formula>$C$37&gt;$B$37/2</formula>
    </cfRule>
    <cfRule type="expression" dxfId="4043" priority="40">
      <formula>$C$37&gt;10000000</formula>
    </cfRule>
  </conditionalFormatting>
  <conditionalFormatting sqref="C38">
    <cfRule type="expression" dxfId="4042" priority="37">
      <formula>$C$38&gt;$B$38/2</formula>
    </cfRule>
    <cfRule type="expression" dxfId="4041" priority="38">
      <formula>$C$38&gt;1000000</formula>
    </cfRule>
  </conditionalFormatting>
  <conditionalFormatting sqref="C39">
    <cfRule type="expression" dxfId="4040" priority="35">
      <formula>$C$39&gt;$B$39/2</formula>
    </cfRule>
    <cfRule type="expression" dxfId="4039" priority="36">
      <formula>$C$39&gt;100000</formula>
    </cfRule>
  </conditionalFormatting>
  <conditionalFormatting sqref="N7">
    <cfRule type="expression" dxfId="4038" priority="32">
      <formula>N7="NG"</formula>
    </cfRule>
  </conditionalFormatting>
  <conditionalFormatting sqref="J23:M24 J27:M30 J32:M34">
    <cfRule type="expression" dxfId="4037" priority="14">
      <formula>$I23="追加"</formula>
    </cfRule>
    <cfRule type="expression" dxfId="4036" priority="34">
      <formula>$I23="新規"</formula>
    </cfRule>
  </conditionalFormatting>
  <conditionalFormatting sqref="B37:B39">
    <cfRule type="expression" dxfId="4035" priority="33">
      <formula>($C37+$D37+$E37)&lt;&gt;$B37</formula>
    </cfRule>
  </conditionalFormatting>
  <conditionalFormatting sqref="N37:P39">
    <cfRule type="expression" dxfId="4034" priority="30">
      <formula>N37="NG"</formula>
    </cfRule>
    <cfRule type="expression" dxfId="4033" priority="31">
      <formula>$N19="NG"</formula>
    </cfRule>
  </conditionalFormatting>
  <conditionalFormatting sqref="P40">
    <cfRule type="expression" dxfId="4032" priority="28">
      <formula>P40="NG"</formula>
    </cfRule>
    <cfRule type="expression" dxfId="4031" priority="29">
      <formula>$N22="NG"</formula>
    </cfRule>
  </conditionalFormatting>
  <conditionalFormatting sqref="N58:N59">
    <cfRule type="expression" dxfId="4030" priority="26">
      <formula>N58="NG"</formula>
    </cfRule>
    <cfRule type="expression" dxfId="4029" priority="27">
      <formula>$N41="NG"</formula>
    </cfRule>
  </conditionalFormatting>
  <conditionalFormatting sqref="N63">
    <cfRule type="expression" dxfId="4028" priority="25">
      <formula>N63="NG"</formula>
    </cfRule>
  </conditionalFormatting>
  <conditionalFormatting sqref="N3">
    <cfRule type="expression" dxfId="4027" priority="23">
      <formula>$N3&lt;&gt;"要修正！"</formula>
    </cfRule>
    <cfRule type="expression" dxfId="4026" priority="24">
      <formula>$N3="要修正！"</formula>
    </cfRule>
  </conditionalFormatting>
  <conditionalFormatting sqref="O32:O34 O23:O30">
    <cfRule type="expression" dxfId="4025" priority="44">
      <formula>O23="NG"</formula>
    </cfRule>
  </conditionalFormatting>
  <conditionalFormatting sqref="A57:B57">
    <cfRule type="expression" dxfId="4024" priority="22">
      <formula>$C$39=0</formula>
    </cfRule>
  </conditionalFormatting>
  <conditionalFormatting sqref="O57">
    <cfRule type="expression" dxfId="4023" priority="21">
      <formula>O57="NG"</formula>
    </cfRule>
  </conditionalFormatting>
  <conditionalFormatting sqref="N57">
    <cfRule type="expression" dxfId="4022" priority="19">
      <formula>N57="NG"</formula>
    </cfRule>
    <cfRule type="expression" dxfId="4021" priority="20">
      <formula>$N40="NG"</formula>
    </cfRule>
  </conditionalFormatting>
  <conditionalFormatting sqref="N70">
    <cfRule type="expression" dxfId="4020" priority="18">
      <formula>N70="NG"</formula>
    </cfRule>
  </conditionalFormatting>
  <conditionalFormatting sqref="N23:N34">
    <cfRule type="expression" dxfId="4019" priority="17">
      <formula>N23="NG"</formula>
    </cfRule>
  </conditionalFormatting>
  <conditionalFormatting sqref="O10:O17">
    <cfRule type="expression" dxfId="4018" priority="15">
      <formula>$O10="NG"</formula>
    </cfRule>
    <cfRule type="expression" dxfId="4017" priority="16">
      <formula>$N1048570="NG"</formula>
    </cfRule>
  </conditionalFormatting>
  <conditionalFormatting sqref="P32:P34 P23:P30">
    <cfRule type="expression" dxfId="4016" priority="13">
      <formula>P23="NG"</formula>
    </cfRule>
  </conditionalFormatting>
  <conditionalFormatting sqref="L31:M31">
    <cfRule type="expression" dxfId="4015" priority="10">
      <formula>$I31="追加"</formula>
    </cfRule>
    <cfRule type="expression" dxfId="4014" priority="11">
      <formula>$I31="新規"</formula>
    </cfRule>
  </conditionalFormatting>
  <conditionalFormatting sqref="J31:M31">
    <cfRule type="expression" dxfId="4013" priority="8">
      <formula>$I31="追加"</formula>
    </cfRule>
    <cfRule type="expression" dxfId="4012" priority="9">
      <formula>$I31="新規"</formula>
    </cfRule>
  </conditionalFormatting>
  <conditionalFormatting sqref="O31">
    <cfRule type="expression" dxfId="4011" priority="12">
      <formula>O31="NG"</formula>
    </cfRule>
  </conditionalFormatting>
  <conditionalFormatting sqref="P31">
    <cfRule type="expression" dxfId="4010" priority="7">
      <formula>P31="NG"</formula>
    </cfRule>
  </conditionalFormatting>
  <conditionalFormatting sqref="L25:M26">
    <cfRule type="expression" dxfId="4009" priority="5">
      <formula>$I25="追加"</formula>
    </cfRule>
    <cfRule type="expression" dxfId="4008" priority="6">
      <formula>$I25="新規"</formula>
    </cfRule>
  </conditionalFormatting>
  <conditionalFormatting sqref="J25:M26">
    <cfRule type="expression" dxfId="4007" priority="3">
      <formula>$I25="追加"</formula>
    </cfRule>
    <cfRule type="expression" dxfId="4006" priority="4">
      <formula>$I25="新規"</formula>
    </cfRule>
  </conditionalFormatting>
  <conditionalFormatting sqref="L7">
    <cfRule type="expression" dxfId="4005" priority="2">
      <formula>$L$7="NG"</formula>
    </cfRule>
  </conditionalFormatting>
  <conditionalFormatting sqref="N4:N5">
    <cfRule type="expression" dxfId="400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B462C91-4D35-4B44-9545-75C3E412C797}">
          <x14:formula1>
            <xm:f>リスト!$K$2:$K$3</xm:f>
          </x14:formula1>
          <xm:sqref>A46:A54 A57</xm:sqref>
        </x14:dataValidation>
        <x14:dataValidation type="list" allowBlank="1" showInputMessage="1" showErrorMessage="1" xr:uid="{217EEDEF-B100-478A-BA01-54E7379049FC}">
          <x14:formula1>
            <xm:f>リスト!$J$2:$J$6</xm:f>
          </x14:formula1>
          <xm:sqref>J10:J17</xm:sqref>
        </x14:dataValidation>
        <x14:dataValidation type="list" allowBlank="1" showInputMessage="1" showErrorMessage="1" xr:uid="{DD2E04E6-8AF5-4CD8-8EA2-866DC468C13A}">
          <x14:formula1>
            <xm:f>リスト!$I$2:$I$5</xm:f>
          </x14:formula1>
          <xm:sqref>I10:I17</xm:sqref>
        </x14:dataValidation>
        <x14:dataValidation type="list" allowBlank="1" showInputMessage="1" showErrorMessage="1" xr:uid="{FB547040-1D70-4AFC-B449-FEE0CB56BAB6}">
          <x14:formula1>
            <xm:f>リスト!$H$2:$H$4</xm:f>
          </x14:formula1>
          <xm:sqref>A70:A72 L23:M34</xm:sqref>
        </x14:dataValidation>
        <x14:dataValidation type="list" allowBlank="1" showInputMessage="1" showErrorMessage="1" xr:uid="{4150D2C2-670C-4336-B517-B46139C106A5}">
          <x14:formula1>
            <xm:f>リスト!$H$2:$H$3</xm:f>
          </x14:formula1>
          <xm:sqref>A63:A65 A76:A85</xm:sqref>
        </x14:dataValidation>
        <x14:dataValidation type="list" allowBlank="1" showInputMessage="1" showErrorMessage="1" xr:uid="{3673F10B-4FEC-4A25-A8EA-2783F0EA1A27}">
          <x14:formula1>
            <xm:f>リスト!$B$2:$B$11</xm:f>
          </x14:formula1>
          <xm:sqref>H10:H17</xm:sqref>
        </x14:dataValidation>
        <x14:dataValidation type="list" allowBlank="1" showInputMessage="1" showErrorMessage="1" xr:uid="{6AF9C796-917A-4107-86A1-EC02BC72BE7C}">
          <x14:formula1>
            <xm:f>リスト!$A$2:$A$9</xm:f>
          </x14:formula1>
          <xm:sqref>G10:G17</xm:sqref>
        </x14:dataValidation>
        <x14:dataValidation type="list" allowBlank="1" showInputMessage="1" showErrorMessage="1" xr:uid="{385465A7-4243-4900-8BBF-8B1E15648EC0}">
          <x14:formula1>
            <xm:f>リスト!$A$3:$A$9</xm:f>
          </x14:formula1>
          <xm:sqref>F10:F17</xm:sqref>
        </x14:dataValidation>
        <x14:dataValidation type="list" allowBlank="1" showInputMessage="1" showErrorMessage="1" xr:uid="{785FA29D-3673-4890-A2D9-44B65E8A794E}">
          <x14:formula1>
            <xm:f>リスト!$G$2:$G$4</xm:f>
          </x14:formula1>
          <xm:sqref>I23:I34</xm:sqref>
        </x14:dataValidation>
        <x14:dataValidation type="list" allowBlank="1" showInputMessage="1" showErrorMessage="1" xr:uid="{B2A5E9D6-2664-4F3E-9809-2904E3C72D21}">
          <x14:formula1>
            <xm:f>リスト!$C$2:$C$4</xm:f>
          </x14:formula1>
          <xm:sqref>B23:B34</xm:sqref>
        </x14:dataValidation>
        <x14:dataValidation type="list" allowBlank="1" showInputMessage="1" showErrorMessage="1" xr:uid="{19DFB033-0DB8-4F4C-BA6F-04F97AC866D3}">
          <x14:formula1>
            <xm:f>リスト!$D$2:$D$3</xm:f>
          </x14:formula1>
          <xm:sqref>C23:C34</xm:sqref>
        </x14:dataValidation>
        <x14:dataValidation type="list" allowBlank="1" showInputMessage="1" showErrorMessage="1" xr:uid="{1C3F3026-0572-4D97-902C-2EE987683567}">
          <x14:formula1>
            <xm:f>リスト!$E$2:$E$22</xm:f>
          </x14:formula1>
          <xm:sqref>D23:D34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1AB3-BAD7-42E3-86ED-91929C8DE674}">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003" priority="42">
      <formula>$I29="追加"</formula>
    </cfRule>
    <cfRule type="expression" dxfId="4002" priority="43">
      <formula>$I29="新規"</formula>
    </cfRule>
  </conditionalFormatting>
  <conditionalFormatting sqref="F58:K58 A58:A59">
    <cfRule type="expression" dxfId="4001" priority="41">
      <formula>$C$39=0</formula>
    </cfRule>
  </conditionalFormatting>
  <conditionalFormatting sqref="C37">
    <cfRule type="expression" dxfId="4000" priority="39">
      <formula>$C$37&gt;$B$37/2</formula>
    </cfRule>
    <cfRule type="expression" dxfId="3999" priority="40">
      <formula>$C$37&gt;10000000</formula>
    </cfRule>
  </conditionalFormatting>
  <conditionalFormatting sqref="C38">
    <cfRule type="expression" dxfId="3998" priority="37">
      <formula>$C$38&gt;$B$38/2</formula>
    </cfRule>
    <cfRule type="expression" dxfId="3997" priority="38">
      <formula>$C$38&gt;1000000</formula>
    </cfRule>
  </conditionalFormatting>
  <conditionalFormatting sqref="C39">
    <cfRule type="expression" dxfId="3996" priority="35">
      <formula>$C$39&gt;$B$39/2</formula>
    </cfRule>
    <cfRule type="expression" dxfId="3995" priority="36">
      <formula>$C$39&gt;100000</formula>
    </cfRule>
  </conditionalFormatting>
  <conditionalFormatting sqref="N7">
    <cfRule type="expression" dxfId="3994" priority="32">
      <formula>N7="NG"</formula>
    </cfRule>
  </conditionalFormatting>
  <conditionalFormatting sqref="J23:M24 J27:M30 J32:M34">
    <cfRule type="expression" dxfId="3993" priority="14">
      <formula>$I23="追加"</formula>
    </cfRule>
    <cfRule type="expression" dxfId="3992" priority="34">
      <formula>$I23="新規"</formula>
    </cfRule>
  </conditionalFormatting>
  <conditionalFormatting sqref="B37:B39">
    <cfRule type="expression" dxfId="3991" priority="33">
      <formula>($C37+$D37+$E37)&lt;&gt;$B37</formula>
    </cfRule>
  </conditionalFormatting>
  <conditionalFormatting sqref="N37:P39">
    <cfRule type="expression" dxfId="3990" priority="30">
      <formula>N37="NG"</formula>
    </cfRule>
    <cfRule type="expression" dxfId="3989" priority="31">
      <formula>$N19="NG"</formula>
    </cfRule>
  </conditionalFormatting>
  <conditionalFormatting sqref="P40">
    <cfRule type="expression" dxfId="3988" priority="28">
      <formula>P40="NG"</formula>
    </cfRule>
    <cfRule type="expression" dxfId="3987" priority="29">
      <formula>$N22="NG"</formula>
    </cfRule>
  </conditionalFormatting>
  <conditionalFormatting sqref="N58:N59">
    <cfRule type="expression" dxfId="3986" priority="26">
      <formula>N58="NG"</formula>
    </cfRule>
    <cfRule type="expression" dxfId="3985" priority="27">
      <formula>$N41="NG"</formula>
    </cfRule>
  </conditionalFormatting>
  <conditionalFormatting sqref="N63">
    <cfRule type="expression" dxfId="3984" priority="25">
      <formula>N63="NG"</formula>
    </cfRule>
  </conditionalFormatting>
  <conditionalFormatting sqref="N3">
    <cfRule type="expression" dxfId="3983" priority="23">
      <formula>$N3&lt;&gt;"要修正！"</formula>
    </cfRule>
    <cfRule type="expression" dxfId="3982" priority="24">
      <formula>$N3="要修正！"</formula>
    </cfRule>
  </conditionalFormatting>
  <conditionalFormatting sqref="O32:O34 O23:O30">
    <cfRule type="expression" dxfId="3981" priority="44">
      <formula>O23="NG"</formula>
    </cfRule>
  </conditionalFormatting>
  <conditionalFormatting sqref="A57:B57">
    <cfRule type="expression" dxfId="3980" priority="22">
      <formula>$C$39=0</formula>
    </cfRule>
  </conditionalFormatting>
  <conditionalFormatting sqref="O57">
    <cfRule type="expression" dxfId="3979" priority="21">
      <formula>O57="NG"</formula>
    </cfRule>
  </conditionalFormatting>
  <conditionalFormatting sqref="N57">
    <cfRule type="expression" dxfId="3978" priority="19">
      <formula>N57="NG"</formula>
    </cfRule>
    <cfRule type="expression" dxfId="3977" priority="20">
      <formula>$N40="NG"</formula>
    </cfRule>
  </conditionalFormatting>
  <conditionalFormatting sqref="N70">
    <cfRule type="expression" dxfId="3976" priority="18">
      <formula>N70="NG"</formula>
    </cfRule>
  </conditionalFormatting>
  <conditionalFormatting sqref="N23:N34">
    <cfRule type="expression" dxfId="3975" priority="17">
      <formula>N23="NG"</formula>
    </cfRule>
  </conditionalFormatting>
  <conditionalFormatting sqref="O10:O17">
    <cfRule type="expression" dxfId="3974" priority="15">
      <formula>$O10="NG"</formula>
    </cfRule>
    <cfRule type="expression" dxfId="3973" priority="16">
      <formula>$N1048570="NG"</formula>
    </cfRule>
  </conditionalFormatting>
  <conditionalFormatting sqref="P32:P34 P23:P30">
    <cfRule type="expression" dxfId="3972" priority="13">
      <formula>P23="NG"</formula>
    </cfRule>
  </conditionalFormatting>
  <conditionalFormatting sqref="L31:M31">
    <cfRule type="expression" dxfId="3971" priority="10">
      <formula>$I31="追加"</formula>
    </cfRule>
    <cfRule type="expression" dxfId="3970" priority="11">
      <formula>$I31="新規"</formula>
    </cfRule>
  </conditionalFormatting>
  <conditionalFormatting sqref="J31:M31">
    <cfRule type="expression" dxfId="3969" priority="8">
      <formula>$I31="追加"</formula>
    </cfRule>
    <cfRule type="expression" dxfId="3968" priority="9">
      <formula>$I31="新規"</formula>
    </cfRule>
  </conditionalFormatting>
  <conditionalFormatting sqref="O31">
    <cfRule type="expression" dxfId="3967" priority="12">
      <formula>O31="NG"</formula>
    </cfRule>
  </conditionalFormatting>
  <conditionalFormatting sqref="P31">
    <cfRule type="expression" dxfId="3966" priority="7">
      <formula>P31="NG"</formula>
    </cfRule>
  </conditionalFormatting>
  <conditionalFormatting sqref="L25:M26">
    <cfRule type="expression" dxfId="3965" priority="5">
      <formula>$I25="追加"</formula>
    </cfRule>
    <cfRule type="expression" dxfId="3964" priority="6">
      <formula>$I25="新規"</formula>
    </cfRule>
  </conditionalFormatting>
  <conditionalFormatting sqref="J25:M26">
    <cfRule type="expression" dxfId="3963" priority="3">
      <formula>$I25="追加"</formula>
    </cfRule>
    <cfRule type="expression" dxfId="3962" priority="4">
      <formula>$I25="新規"</formula>
    </cfRule>
  </conditionalFormatting>
  <conditionalFormatting sqref="L7">
    <cfRule type="expression" dxfId="3961" priority="2">
      <formula>$L$7="NG"</formula>
    </cfRule>
  </conditionalFormatting>
  <conditionalFormatting sqref="N4:N5">
    <cfRule type="expression" dxfId="396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48B8329-56A2-46B9-8505-5437DB335999}">
          <x14:formula1>
            <xm:f>リスト!$E$2:$E$22</xm:f>
          </x14:formula1>
          <xm:sqref>D23:D34</xm:sqref>
        </x14:dataValidation>
        <x14:dataValidation type="list" allowBlank="1" showInputMessage="1" showErrorMessage="1" xr:uid="{F907DF64-11FD-495F-B5D9-4210B16C123D}">
          <x14:formula1>
            <xm:f>リスト!$D$2:$D$3</xm:f>
          </x14:formula1>
          <xm:sqref>C23:C34</xm:sqref>
        </x14:dataValidation>
        <x14:dataValidation type="list" allowBlank="1" showInputMessage="1" showErrorMessage="1" xr:uid="{25A1EB15-9635-48F2-B29C-FB6C6757024E}">
          <x14:formula1>
            <xm:f>リスト!$C$2:$C$4</xm:f>
          </x14:formula1>
          <xm:sqref>B23:B34</xm:sqref>
        </x14:dataValidation>
        <x14:dataValidation type="list" allowBlank="1" showInputMessage="1" showErrorMessage="1" xr:uid="{254989A0-A464-43AB-8E85-3666094EA55E}">
          <x14:formula1>
            <xm:f>リスト!$G$2:$G$4</xm:f>
          </x14:formula1>
          <xm:sqref>I23:I34</xm:sqref>
        </x14:dataValidation>
        <x14:dataValidation type="list" allowBlank="1" showInputMessage="1" showErrorMessage="1" xr:uid="{F356C7DD-58FA-444F-B392-F9176AA260A6}">
          <x14:formula1>
            <xm:f>リスト!$A$3:$A$9</xm:f>
          </x14:formula1>
          <xm:sqref>F10:F17</xm:sqref>
        </x14:dataValidation>
        <x14:dataValidation type="list" allowBlank="1" showInputMessage="1" showErrorMessage="1" xr:uid="{6B61DF8D-4467-4FA7-A9A6-AA6834E6CDE5}">
          <x14:formula1>
            <xm:f>リスト!$A$2:$A$9</xm:f>
          </x14:formula1>
          <xm:sqref>G10:G17</xm:sqref>
        </x14:dataValidation>
        <x14:dataValidation type="list" allowBlank="1" showInputMessage="1" showErrorMessage="1" xr:uid="{691A858C-6997-4A63-9EAE-49C0B89A0780}">
          <x14:formula1>
            <xm:f>リスト!$B$2:$B$11</xm:f>
          </x14:formula1>
          <xm:sqref>H10:H17</xm:sqref>
        </x14:dataValidation>
        <x14:dataValidation type="list" allowBlank="1" showInputMessage="1" showErrorMessage="1" xr:uid="{2F54FA86-9DAE-4B57-B994-80A46D05D808}">
          <x14:formula1>
            <xm:f>リスト!$H$2:$H$3</xm:f>
          </x14:formula1>
          <xm:sqref>A63:A65 A76:A85</xm:sqref>
        </x14:dataValidation>
        <x14:dataValidation type="list" allowBlank="1" showInputMessage="1" showErrorMessage="1" xr:uid="{C5F0358A-EB95-4975-926C-94DCDAD1BFD5}">
          <x14:formula1>
            <xm:f>リスト!$H$2:$H$4</xm:f>
          </x14:formula1>
          <xm:sqref>A70:A72 L23:M34</xm:sqref>
        </x14:dataValidation>
        <x14:dataValidation type="list" allowBlank="1" showInputMessage="1" showErrorMessage="1" xr:uid="{DFD4C1A6-AFE0-4F6B-8985-1A0F794F5394}">
          <x14:formula1>
            <xm:f>リスト!$I$2:$I$5</xm:f>
          </x14:formula1>
          <xm:sqref>I10:I17</xm:sqref>
        </x14:dataValidation>
        <x14:dataValidation type="list" allowBlank="1" showInputMessage="1" showErrorMessage="1" xr:uid="{C22CD684-044E-4A03-A5F6-A2C359F27F9F}">
          <x14:formula1>
            <xm:f>リスト!$J$2:$J$6</xm:f>
          </x14:formula1>
          <xm:sqref>J10:J17</xm:sqref>
        </x14:dataValidation>
        <x14:dataValidation type="list" allowBlank="1" showInputMessage="1" showErrorMessage="1" xr:uid="{10744494-0C04-412A-88D0-A0428144D3DC}">
          <x14:formula1>
            <xm:f>リスト!$K$2:$K$3</xm:f>
          </x14:formula1>
          <xm:sqref>A46:A54 A57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87EA-4296-4CE1-8F8F-DD043A62709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959" priority="42">
      <formula>$I29="追加"</formula>
    </cfRule>
    <cfRule type="expression" dxfId="3958" priority="43">
      <formula>$I29="新規"</formula>
    </cfRule>
  </conditionalFormatting>
  <conditionalFormatting sqref="F58:K58 A58:A59">
    <cfRule type="expression" dxfId="3957" priority="41">
      <formula>$C$39=0</formula>
    </cfRule>
  </conditionalFormatting>
  <conditionalFormatting sqref="C37">
    <cfRule type="expression" dxfId="3956" priority="39">
      <formula>$C$37&gt;$B$37/2</formula>
    </cfRule>
    <cfRule type="expression" dxfId="3955" priority="40">
      <formula>$C$37&gt;10000000</formula>
    </cfRule>
  </conditionalFormatting>
  <conditionalFormatting sqref="C38">
    <cfRule type="expression" dxfId="3954" priority="37">
      <formula>$C$38&gt;$B$38/2</formula>
    </cfRule>
    <cfRule type="expression" dxfId="3953" priority="38">
      <formula>$C$38&gt;1000000</formula>
    </cfRule>
  </conditionalFormatting>
  <conditionalFormatting sqref="C39">
    <cfRule type="expression" dxfId="3952" priority="35">
      <formula>$C$39&gt;$B$39/2</formula>
    </cfRule>
    <cfRule type="expression" dxfId="3951" priority="36">
      <formula>$C$39&gt;100000</formula>
    </cfRule>
  </conditionalFormatting>
  <conditionalFormatting sqref="N7">
    <cfRule type="expression" dxfId="3950" priority="32">
      <formula>N7="NG"</formula>
    </cfRule>
  </conditionalFormatting>
  <conditionalFormatting sqref="J23:M24 J27:M30 J32:M34">
    <cfRule type="expression" dxfId="3949" priority="14">
      <formula>$I23="追加"</formula>
    </cfRule>
    <cfRule type="expression" dxfId="3948" priority="34">
      <formula>$I23="新規"</formula>
    </cfRule>
  </conditionalFormatting>
  <conditionalFormatting sqref="B37:B39">
    <cfRule type="expression" dxfId="3947" priority="33">
      <formula>($C37+$D37+$E37)&lt;&gt;$B37</formula>
    </cfRule>
  </conditionalFormatting>
  <conditionalFormatting sqref="N37:P39">
    <cfRule type="expression" dxfId="3946" priority="30">
      <formula>N37="NG"</formula>
    </cfRule>
    <cfRule type="expression" dxfId="3945" priority="31">
      <formula>$N19="NG"</formula>
    </cfRule>
  </conditionalFormatting>
  <conditionalFormatting sqref="P40">
    <cfRule type="expression" dxfId="3944" priority="28">
      <formula>P40="NG"</formula>
    </cfRule>
    <cfRule type="expression" dxfId="3943" priority="29">
      <formula>$N22="NG"</formula>
    </cfRule>
  </conditionalFormatting>
  <conditionalFormatting sqref="N58:N59">
    <cfRule type="expression" dxfId="3942" priority="26">
      <formula>N58="NG"</formula>
    </cfRule>
    <cfRule type="expression" dxfId="3941" priority="27">
      <formula>$N41="NG"</formula>
    </cfRule>
  </conditionalFormatting>
  <conditionalFormatting sqref="N63">
    <cfRule type="expression" dxfId="3940" priority="25">
      <formula>N63="NG"</formula>
    </cfRule>
  </conditionalFormatting>
  <conditionalFormatting sqref="N3">
    <cfRule type="expression" dxfId="3939" priority="23">
      <formula>$N3&lt;&gt;"要修正！"</formula>
    </cfRule>
    <cfRule type="expression" dxfId="3938" priority="24">
      <formula>$N3="要修正！"</formula>
    </cfRule>
  </conditionalFormatting>
  <conditionalFormatting sqref="O32:O34 O23:O30">
    <cfRule type="expression" dxfId="3937" priority="44">
      <formula>O23="NG"</formula>
    </cfRule>
  </conditionalFormatting>
  <conditionalFormatting sqref="A57:B57">
    <cfRule type="expression" dxfId="3936" priority="22">
      <formula>$C$39=0</formula>
    </cfRule>
  </conditionalFormatting>
  <conditionalFormatting sqref="O57">
    <cfRule type="expression" dxfId="3935" priority="21">
      <formula>O57="NG"</formula>
    </cfRule>
  </conditionalFormatting>
  <conditionalFormatting sqref="N57">
    <cfRule type="expression" dxfId="3934" priority="19">
      <formula>N57="NG"</formula>
    </cfRule>
    <cfRule type="expression" dxfId="3933" priority="20">
      <formula>$N40="NG"</formula>
    </cfRule>
  </conditionalFormatting>
  <conditionalFormatting sqref="N70">
    <cfRule type="expression" dxfId="3932" priority="18">
      <formula>N70="NG"</formula>
    </cfRule>
  </conditionalFormatting>
  <conditionalFormatting sqref="N23:N34">
    <cfRule type="expression" dxfId="3931" priority="17">
      <formula>N23="NG"</formula>
    </cfRule>
  </conditionalFormatting>
  <conditionalFormatting sqref="O10:O17">
    <cfRule type="expression" dxfId="3930" priority="15">
      <formula>$O10="NG"</formula>
    </cfRule>
    <cfRule type="expression" dxfId="3929" priority="16">
      <formula>$N1048570="NG"</formula>
    </cfRule>
  </conditionalFormatting>
  <conditionalFormatting sqref="P32:P34 P23:P30">
    <cfRule type="expression" dxfId="3928" priority="13">
      <formula>P23="NG"</formula>
    </cfRule>
  </conditionalFormatting>
  <conditionalFormatting sqref="L31:M31">
    <cfRule type="expression" dxfId="3927" priority="10">
      <formula>$I31="追加"</formula>
    </cfRule>
    <cfRule type="expression" dxfId="3926" priority="11">
      <formula>$I31="新規"</formula>
    </cfRule>
  </conditionalFormatting>
  <conditionalFormatting sqref="J31:M31">
    <cfRule type="expression" dxfId="3925" priority="8">
      <formula>$I31="追加"</formula>
    </cfRule>
    <cfRule type="expression" dxfId="3924" priority="9">
      <formula>$I31="新規"</formula>
    </cfRule>
  </conditionalFormatting>
  <conditionalFormatting sqref="O31">
    <cfRule type="expression" dxfId="3923" priority="12">
      <formula>O31="NG"</formula>
    </cfRule>
  </conditionalFormatting>
  <conditionalFormatting sqref="P31">
    <cfRule type="expression" dxfId="3922" priority="7">
      <formula>P31="NG"</formula>
    </cfRule>
  </conditionalFormatting>
  <conditionalFormatting sqref="L25:M26">
    <cfRule type="expression" dxfId="3921" priority="5">
      <formula>$I25="追加"</formula>
    </cfRule>
    <cfRule type="expression" dxfId="3920" priority="6">
      <formula>$I25="新規"</formula>
    </cfRule>
  </conditionalFormatting>
  <conditionalFormatting sqref="J25:M26">
    <cfRule type="expression" dxfId="3919" priority="3">
      <formula>$I25="追加"</formula>
    </cfRule>
    <cfRule type="expression" dxfId="3918" priority="4">
      <formula>$I25="新規"</formula>
    </cfRule>
  </conditionalFormatting>
  <conditionalFormatting sqref="L7">
    <cfRule type="expression" dxfId="3917" priority="2">
      <formula>$L$7="NG"</formula>
    </cfRule>
  </conditionalFormatting>
  <conditionalFormatting sqref="N4:N5">
    <cfRule type="expression" dxfId="391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6BBAE65-FEBF-429C-8472-2BE38DC0883F}">
          <x14:formula1>
            <xm:f>リスト!$E$2:$E$22</xm:f>
          </x14:formula1>
          <xm:sqref>D23:D34</xm:sqref>
        </x14:dataValidation>
        <x14:dataValidation type="list" allowBlank="1" showInputMessage="1" showErrorMessage="1" xr:uid="{04856A7B-FFBA-41C9-851E-4AE735D5B588}">
          <x14:formula1>
            <xm:f>リスト!$D$2:$D$3</xm:f>
          </x14:formula1>
          <xm:sqref>C23:C34</xm:sqref>
        </x14:dataValidation>
        <x14:dataValidation type="list" allowBlank="1" showInputMessage="1" showErrorMessage="1" xr:uid="{BB54C8C9-79EB-4145-A33C-2D5A54E19B6A}">
          <x14:formula1>
            <xm:f>リスト!$C$2:$C$4</xm:f>
          </x14:formula1>
          <xm:sqref>B23:B34</xm:sqref>
        </x14:dataValidation>
        <x14:dataValidation type="list" allowBlank="1" showInputMessage="1" showErrorMessage="1" xr:uid="{2FAB7B36-A2AB-4ED5-BAF0-ECF48FEEFF78}">
          <x14:formula1>
            <xm:f>リスト!$G$2:$G$4</xm:f>
          </x14:formula1>
          <xm:sqref>I23:I34</xm:sqref>
        </x14:dataValidation>
        <x14:dataValidation type="list" allowBlank="1" showInputMessage="1" showErrorMessage="1" xr:uid="{91924D74-1DA7-41C6-AA11-26EE5533A148}">
          <x14:formula1>
            <xm:f>リスト!$A$3:$A$9</xm:f>
          </x14:formula1>
          <xm:sqref>F10:F17</xm:sqref>
        </x14:dataValidation>
        <x14:dataValidation type="list" allowBlank="1" showInputMessage="1" showErrorMessage="1" xr:uid="{97DD9681-CCA3-4824-852E-F751D8ED7C72}">
          <x14:formula1>
            <xm:f>リスト!$A$2:$A$9</xm:f>
          </x14:formula1>
          <xm:sqref>G10:G17</xm:sqref>
        </x14:dataValidation>
        <x14:dataValidation type="list" allowBlank="1" showInputMessage="1" showErrorMessage="1" xr:uid="{3FCC35CF-2486-4E71-8688-8E231DF9A9B6}">
          <x14:formula1>
            <xm:f>リスト!$B$2:$B$11</xm:f>
          </x14:formula1>
          <xm:sqref>H10:H17</xm:sqref>
        </x14:dataValidation>
        <x14:dataValidation type="list" allowBlank="1" showInputMessage="1" showErrorMessage="1" xr:uid="{009234C8-E581-4D56-B9E8-7B405ADC7195}">
          <x14:formula1>
            <xm:f>リスト!$H$2:$H$3</xm:f>
          </x14:formula1>
          <xm:sqref>A63:A65 A76:A85</xm:sqref>
        </x14:dataValidation>
        <x14:dataValidation type="list" allowBlank="1" showInputMessage="1" showErrorMessage="1" xr:uid="{56FD952B-87ED-4ADE-9D99-FC0D32788AF1}">
          <x14:formula1>
            <xm:f>リスト!$H$2:$H$4</xm:f>
          </x14:formula1>
          <xm:sqref>A70:A72 L23:M34</xm:sqref>
        </x14:dataValidation>
        <x14:dataValidation type="list" allowBlank="1" showInputMessage="1" showErrorMessage="1" xr:uid="{FD4770F2-B97A-4DF5-AAA8-0EDAC0F6450C}">
          <x14:formula1>
            <xm:f>リスト!$I$2:$I$5</xm:f>
          </x14:formula1>
          <xm:sqref>I10:I17</xm:sqref>
        </x14:dataValidation>
        <x14:dataValidation type="list" allowBlank="1" showInputMessage="1" showErrorMessage="1" xr:uid="{4260E0CB-C407-4BF5-83B4-FF921F8DACD2}">
          <x14:formula1>
            <xm:f>リスト!$J$2:$J$6</xm:f>
          </x14:formula1>
          <xm:sqref>J10:J17</xm:sqref>
        </x14:dataValidation>
        <x14:dataValidation type="list" allowBlank="1" showInputMessage="1" showErrorMessage="1" xr:uid="{F9530E99-2E0C-4432-9F24-D3151F5603C9}">
          <x14:formula1>
            <xm:f>リスト!$K$2:$K$3</xm:f>
          </x14:formula1>
          <xm:sqref>A46:A54 A57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ADE4-F7F0-42B3-99AF-782D3B27C88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915" priority="42">
      <formula>$I29="追加"</formula>
    </cfRule>
    <cfRule type="expression" dxfId="3914" priority="43">
      <formula>$I29="新規"</formula>
    </cfRule>
  </conditionalFormatting>
  <conditionalFormatting sqref="F58:K58 A58:A59">
    <cfRule type="expression" dxfId="3913" priority="41">
      <formula>$C$39=0</formula>
    </cfRule>
  </conditionalFormatting>
  <conditionalFormatting sqref="C37">
    <cfRule type="expression" dxfId="3912" priority="39">
      <formula>$C$37&gt;$B$37/2</formula>
    </cfRule>
    <cfRule type="expression" dxfId="3911" priority="40">
      <formula>$C$37&gt;10000000</formula>
    </cfRule>
  </conditionalFormatting>
  <conditionalFormatting sqref="C38">
    <cfRule type="expression" dxfId="3910" priority="37">
      <formula>$C$38&gt;$B$38/2</formula>
    </cfRule>
    <cfRule type="expression" dxfId="3909" priority="38">
      <formula>$C$38&gt;1000000</formula>
    </cfRule>
  </conditionalFormatting>
  <conditionalFormatting sqref="C39">
    <cfRule type="expression" dxfId="3908" priority="35">
      <formula>$C$39&gt;$B$39/2</formula>
    </cfRule>
    <cfRule type="expression" dxfId="3907" priority="36">
      <formula>$C$39&gt;100000</formula>
    </cfRule>
  </conditionalFormatting>
  <conditionalFormatting sqref="N7">
    <cfRule type="expression" dxfId="3906" priority="32">
      <formula>N7="NG"</formula>
    </cfRule>
  </conditionalFormatting>
  <conditionalFormatting sqref="J23:M24 J27:M30 J32:M34">
    <cfRule type="expression" dxfId="3905" priority="14">
      <formula>$I23="追加"</formula>
    </cfRule>
    <cfRule type="expression" dxfId="3904" priority="34">
      <formula>$I23="新規"</formula>
    </cfRule>
  </conditionalFormatting>
  <conditionalFormatting sqref="B37:B39">
    <cfRule type="expression" dxfId="3903" priority="33">
      <formula>($C37+$D37+$E37)&lt;&gt;$B37</formula>
    </cfRule>
  </conditionalFormatting>
  <conditionalFormatting sqref="N37:P39">
    <cfRule type="expression" dxfId="3902" priority="30">
      <formula>N37="NG"</formula>
    </cfRule>
    <cfRule type="expression" dxfId="3901" priority="31">
      <formula>$N19="NG"</formula>
    </cfRule>
  </conditionalFormatting>
  <conditionalFormatting sqref="P40">
    <cfRule type="expression" dxfId="3900" priority="28">
      <formula>P40="NG"</formula>
    </cfRule>
    <cfRule type="expression" dxfId="3899" priority="29">
      <formula>$N22="NG"</formula>
    </cfRule>
  </conditionalFormatting>
  <conditionalFormatting sqref="N58:N59">
    <cfRule type="expression" dxfId="3898" priority="26">
      <formula>N58="NG"</formula>
    </cfRule>
    <cfRule type="expression" dxfId="3897" priority="27">
      <formula>$N41="NG"</formula>
    </cfRule>
  </conditionalFormatting>
  <conditionalFormatting sqref="N63">
    <cfRule type="expression" dxfId="3896" priority="25">
      <formula>N63="NG"</formula>
    </cfRule>
  </conditionalFormatting>
  <conditionalFormatting sqref="N3">
    <cfRule type="expression" dxfId="3895" priority="23">
      <formula>$N3&lt;&gt;"要修正！"</formula>
    </cfRule>
    <cfRule type="expression" dxfId="3894" priority="24">
      <formula>$N3="要修正！"</formula>
    </cfRule>
  </conditionalFormatting>
  <conditionalFormatting sqref="O32:O34 O23:O30">
    <cfRule type="expression" dxfId="3893" priority="44">
      <formula>O23="NG"</formula>
    </cfRule>
  </conditionalFormatting>
  <conditionalFormatting sqref="A57:B57">
    <cfRule type="expression" dxfId="3892" priority="22">
      <formula>$C$39=0</formula>
    </cfRule>
  </conditionalFormatting>
  <conditionalFormatting sqref="O57">
    <cfRule type="expression" dxfId="3891" priority="21">
      <formula>O57="NG"</formula>
    </cfRule>
  </conditionalFormatting>
  <conditionalFormatting sqref="N57">
    <cfRule type="expression" dxfId="3890" priority="19">
      <formula>N57="NG"</formula>
    </cfRule>
    <cfRule type="expression" dxfId="3889" priority="20">
      <formula>$N40="NG"</formula>
    </cfRule>
  </conditionalFormatting>
  <conditionalFormatting sqref="N70">
    <cfRule type="expression" dxfId="3888" priority="18">
      <formula>N70="NG"</formula>
    </cfRule>
  </conditionalFormatting>
  <conditionalFormatting sqref="N23:N34">
    <cfRule type="expression" dxfId="3887" priority="17">
      <formula>N23="NG"</formula>
    </cfRule>
  </conditionalFormatting>
  <conditionalFormatting sqref="O10:O17">
    <cfRule type="expression" dxfId="3886" priority="15">
      <formula>$O10="NG"</formula>
    </cfRule>
    <cfRule type="expression" dxfId="3885" priority="16">
      <formula>$N1048570="NG"</formula>
    </cfRule>
  </conditionalFormatting>
  <conditionalFormatting sqref="P32:P34 P23:P30">
    <cfRule type="expression" dxfId="3884" priority="13">
      <formula>P23="NG"</formula>
    </cfRule>
  </conditionalFormatting>
  <conditionalFormatting sqref="L31:M31">
    <cfRule type="expression" dxfId="3883" priority="10">
      <formula>$I31="追加"</formula>
    </cfRule>
    <cfRule type="expression" dxfId="3882" priority="11">
      <formula>$I31="新規"</formula>
    </cfRule>
  </conditionalFormatting>
  <conditionalFormatting sqref="J31:M31">
    <cfRule type="expression" dxfId="3881" priority="8">
      <formula>$I31="追加"</formula>
    </cfRule>
    <cfRule type="expression" dxfId="3880" priority="9">
      <formula>$I31="新規"</formula>
    </cfRule>
  </conditionalFormatting>
  <conditionalFormatting sqref="O31">
    <cfRule type="expression" dxfId="3879" priority="12">
      <formula>O31="NG"</formula>
    </cfRule>
  </conditionalFormatting>
  <conditionalFormatting sqref="P31">
    <cfRule type="expression" dxfId="3878" priority="7">
      <formula>P31="NG"</formula>
    </cfRule>
  </conditionalFormatting>
  <conditionalFormatting sqref="L25:M26">
    <cfRule type="expression" dxfId="3877" priority="5">
      <formula>$I25="追加"</formula>
    </cfRule>
    <cfRule type="expression" dxfId="3876" priority="6">
      <formula>$I25="新規"</formula>
    </cfRule>
  </conditionalFormatting>
  <conditionalFormatting sqref="J25:M26">
    <cfRule type="expression" dxfId="3875" priority="3">
      <formula>$I25="追加"</formula>
    </cfRule>
    <cfRule type="expression" dxfId="3874" priority="4">
      <formula>$I25="新規"</formula>
    </cfRule>
  </conditionalFormatting>
  <conditionalFormatting sqref="L7">
    <cfRule type="expression" dxfId="3873" priority="2">
      <formula>$L$7="NG"</formula>
    </cfRule>
  </conditionalFormatting>
  <conditionalFormatting sqref="N4:N5">
    <cfRule type="expression" dxfId="387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EE5B949-8FA1-47F0-A8AC-8F07F4D5932F}">
          <x14:formula1>
            <xm:f>リスト!$K$2:$K$3</xm:f>
          </x14:formula1>
          <xm:sqref>A46:A54 A57</xm:sqref>
        </x14:dataValidation>
        <x14:dataValidation type="list" allowBlank="1" showInputMessage="1" showErrorMessage="1" xr:uid="{EFEF6DA1-F418-4992-B923-52406085C063}">
          <x14:formula1>
            <xm:f>リスト!$J$2:$J$6</xm:f>
          </x14:formula1>
          <xm:sqref>J10:J17</xm:sqref>
        </x14:dataValidation>
        <x14:dataValidation type="list" allowBlank="1" showInputMessage="1" showErrorMessage="1" xr:uid="{0B7CBE6C-4155-49E2-826E-513FF624219D}">
          <x14:formula1>
            <xm:f>リスト!$I$2:$I$5</xm:f>
          </x14:formula1>
          <xm:sqref>I10:I17</xm:sqref>
        </x14:dataValidation>
        <x14:dataValidation type="list" allowBlank="1" showInputMessage="1" showErrorMessage="1" xr:uid="{0D22B149-0897-40D4-8F46-B778AEAC1D82}">
          <x14:formula1>
            <xm:f>リスト!$H$2:$H$4</xm:f>
          </x14:formula1>
          <xm:sqref>A70:A72 L23:M34</xm:sqref>
        </x14:dataValidation>
        <x14:dataValidation type="list" allowBlank="1" showInputMessage="1" showErrorMessage="1" xr:uid="{A9D0EC36-0180-4665-B898-E4294B57E822}">
          <x14:formula1>
            <xm:f>リスト!$H$2:$H$3</xm:f>
          </x14:formula1>
          <xm:sqref>A63:A65 A76:A85</xm:sqref>
        </x14:dataValidation>
        <x14:dataValidation type="list" allowBlank="1" showInputMessage="1" showErrorMessage="1" xr:uid="{F6703E3C-FC2E-4CB5-AF5A-153BEF643EB3}">
          <x14:formula1>
            <xm:f>リスト!$B$2:$B$11</xm:f>
          </x14:formula1>
          <xm:sqref>H10:H17</xm:sqref>
        </x14:dataValidation>
        <x14:dataValidation type="list" allowBlank="1" showInputMessage="1" showErrorMessage="1" xr:uid="{D4722EDE-1812-41D7-9E4C-B3DFE3F40B04}">
          <x14:formula1>
            <xm:f>リスト!$A$2:$A$9</xm:f>
          </x14:formula1>
          <xm:sqref>G10:G17</xm:sqref>
        </x14:dataValidation>
        <x14:dataValidation type="list" allowBlank="1" showInputMessage="1" showErrorMessage="1" xr:uid="{0030F1B6-055B-421B-97A2-D31C49D7E368}">
          <x14:formula1>
            <xm:f>リスト!$A$3:$A$9</xm:f>
          </x14:formula1>
          <xm:sqref>F10:F17</xm:sqref>
        </x14:dataValidation>
        <x14:dataValidation type="list" allowBlank="1" showInputMessage="1" showErrorMessage="1" xr:uid="{6CABFC1F-4E1D-46B6-ABC1-BC13AFBCB6AF}">
          <x14:formula1>
            <xm:f>リスト!$G$2:$G$4</xm:f>
          </x14:formula1>
          <xm:sqref>I23:I34</xm:sqref>
        </x14:dataValidation>
        <x14:dataValidation type="list" allowBlank="1" showInputMessage="1" showErrorMessage="1" xr:uid="{5DE30B1D-87A5-4D99-B38B-35DA6F1EF15C}">
          <x14:formula1>
            <xm:f>リスト!$C$2:$C$4</xm:f>
          </x14:formula1>
          <xm:sqref>B23:B34</xm:sqref>
        </x14:dataValidation>
        <x14:dataValidation type="list" allowBlank="1" showInputMessage="1" showErrorMessage="1" xr:uid="{1573D045-7D72-4E18-A49B-E2B595E6BAEE}">
          <x14:formula1>
            <xm:f>リスト!$D$2:$D$3</xm:f>
          </x14:formula1>
          <xm:sqref>C23:C34</xm:sqref>
        </x14:dataValidation>
        <x14:dataValidation type="list" allowBlank="1" showInputMessage="1" showErrorMessage="1" xr:uid="{6A536259-F19B-4934-84DD-09C4722A4EA6}">
          <x14:formula1>
            <xm:f>リスト!$E$2:$E$22</xm:f>
          </x14:formula1>
          <xm:sqref>D23:D34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E84B-8CEA-402D-8553-FD30E5AF3031}">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871" priority="42">
      <formula>$I29="追加"</formula>
    </cfRule>
    <cfRule type="expression" dxfId="3870" priority="43">
      <formula>$I29="新規"</formula>
    </cfRule>
  </conditionalFormatting>
  <conditionalFormatting sqref="F58:K58 A58:A59">
    <cfRule type="expression" dxfId="3869" priority="41">
      <formula>$C$39=0</formula>
    </cfRule>
  </conditionalFormatting>
  <conditionalFormatting sqref="C37">
    <cfRule type="expression" dxfId="3868" priority="39">
      <formula>$C$37&gt;$B$37/2</formula>
    </cfRule>
    <cfRule type="expression" dxfId="3867" priority="40">
      <formula>$C$37&gt;10000000</formula>
    </cfRule>
  </conditionalFormatting>
  <conditionalFormatting sqref="C38">
    <cfRule type="expression" dxfId="3866" priority="37">
      <formula>$C$38&gt;$B$38/2</formula>
    </cfRule>
    <cfRule type="expression" dxfId="3865" priority="38">
      <formula>$C$38&gt;1000000</formula>
    </cfRule>
  </conditionalFormatting>
  <conditionalFormatting sqref="C39">
    <cfRule type="expression" dxfId="3864" priority="35">
      <formula>$C$39&gt;$B$39/2</formula>
    </cfRule>
    <cfRule type="expression" dxfId="3863" priority="36">
      <formula>$C$39&gt;100000</formula>
    </cfRule>
  </conditionalFormatting>
  <conditionalFormatting sqref="N7">
    <cfRule type="expression" dxfId="3862" priority="32">
      <formula>N7="NG"</formula>
    </cfRule>
  </conditionalFormatting>
  <conditionalFormatting sqref="J23:M24 J27:M30 J32:M34">
    <cfRule type="expression" dxfId="3861" priority="14">
      <formula>$I23="追加"</formula>
    </cfRule>
    <cfRule type="expression" dxfId="3860" priority="34">
      <formula>$I23="新規"</formula>
    </cfRule>
  </conditionalFormatting>
  <conditionalFormatting sqref="B37:B39">
    <cfRule type="expression" dxfId="3859" priority="33">
      <formula>($C37+$D37+$E37)&lt;&gt;$B37</formula>
    </cfRule>
  </conditionalFormatting>
  <conditionalFormatting sqref="N37:P39">
    <cfRule type="expression" dxfId="3858" priority="30">
      <formula>N37="NG"</formula>
    </cfRule>
    <cfRule type="expression" dxfId="3857" priority="31">
      <formula>$N19="NG"</formula>
    </cfRule>
  </conditionalFormatting>
  <conditionalFormatting sqref="P40">
    <cfRule type="expression" dxfId="3856" priority="28">
      <formula>P40="NG"</formula>
    </cfRule>
    <cfRule type="expression" dxfId="3855" priority="29">
      <formula>$N22="NG"</formula>
    </cfRule>
  </conditionalFormatting>
  <conditionalFormatting sqref="N58:N59">
    <cfRule type="expression" dxfId="3854" priority="26">
      <formula>N58="NG"</formula>
    </cfRule>
    <cfRule type="expression" dxfId="3853" priority="27">
      <formula>$N41="NG"</formula>
    </cfRule>
  </conditionalFormatting>
  <conditionalFormatting sqref="N63">
    <cfRule type="expression" dxfId="3852" priority="25">
      <formula>N63="NG"</formula>
    </cfRule>
  </conditionalFormatting>
  <conditionalFormatting sqref="N3">
    <cfRule type="expression" dxfId="3851" priority="23">
      <formula>$N3&lt;&gt;"要修正！"</formula>
    </cfRule>
    <cfRule type="expression" dxfId="3850" priority="24">
      <formula>$N3="要修正！"</formula>
    </cfRule>
  </conditionalFormatting>
  <conditionalFormatting sqref="O32:O34 O23:O30">
    <cfRule type="expression" dxfId="3849" priority="44">
      <formula>O23="NG"</formula>
    </cfRule>
  </conditionalFormatting>
  <conditionalFormatting sqref="A57:B57">
    <cfRule type="expression" dxfId="3848" priority="22">
      <formula>$C$39=0</formula>
    </cfRule>
  </conditionalFormatting>
  <conditionalFormatting sqref="O57">
    <cfRule type="expression" dxfId="3847" priority="21">
      <formula>O57="NG"</formula>
    </cfRule>
  </conditionalFormatting>
  <conditionalFormatting sqref="N57">
    <cfRule type="expression" dxfId="3846" priority="19">
      <formula>N57="NG"</formula>
    </cfRule>
    <cfRule type="expression" dxfId="3845" priority="20">
      <formula>$N40="NG"</formula>
    </cfRule>
  </conditionalFormatting>
  <conditionalFormatting sqref="N70">
    <cfRule type="expression" dxfId="3844" priority="18">
      <formula>N70="NG"</formula>
    </cfRule>
  </conditionalFormatting>
  <conditionalFormatting sqref="N23:N34">
    <cfRule type="expression" dxfId="3843" priority="17">
      <formula>N23="NG"</formula>
    </cfRule>
  </conditionalFormatting>
  <conditionalFormatting sqref="O10:O17">
    <cfRule type="expression" dxfId="3842" priority="15">
      <formula>$O10="NG"</formula>
    </cfRule>
    <cfRule type="expression" dxfId="3841" priority="16">
      <formula>$N1048570="NG"</formula>
    </cfRule>
  </conditionalFormatting>
  <conditionalFormatting sqref="P32:P34 P23:P30">
    <cfRule type="expression" dxfId="3840" priority="13">
      <formula>P23="NG"</formula>
    </cfRule>
  </conditionalFormatting>
  <conditionalFormatting sqref="L31:M31">
    <cfRule type="expression" dxfId="3839" priority="10">
      <formula>$I31="追加"</formula>
    </cfRule>
    <cfRule type="expression" dxfId="3838" priority="11">
      <formula>$I31="新規"</formula>
    </cfRule>
  </conditionalFormatting>
  <conditionalFormatting sqref="J31:M31">
    <cfRule type="expression" dxfId="3837" priority="8">
      <formula>$I31="追加"</formula>
    </cfRule>
    <cfRule type="expression" dxfId="3836" priority="9">
      <formula>$I31="新規"</formula>
    </cfRule>
  </conditionalFormatting>
  <conditionalFormatting sqref="O31">
    <cfRule type="expression" dxfId="3835" priority="12">
      <formula>O31="NG"</formula>
    </cfRule>
  </conditionalFormatting>
  <conditionalFormatting sqref="P31">
    <cfRule type="expression" dxfId="3834" priority="7">
      <formula>P31="NG"</formula>
    </cfRule>
  </conditionalFormatting>
  <conditionalFormatting sqref="L25:M26">
    <cfRule type="expression" dxfId="3833" priority="5">
      <formula>$I25="追加"</formula>
    </cfRule>
    <cfRule type="expression" dxfId="3832" priority="6">
      <formula>$I25="新規"</formula>
    </cfRule>
  </conditionalFormatting>
  <conditionalFormatting sqref="J25:M26">
    <cfRule type="expression" dxfId="3831" priority="3">
      <formula>$I25="追加"</formula>
    </cfRule>
    <cfRule type="expression" dxfId="3830" priority="4">
      <formula>$I25="新規"</formula>
    </cfRule>
  </conditionalFormatting>
  <conditionalFormatting sqref="L7">
    <cfRule type="expression" dxfId="3829" priority="2">
      <formula>$L$7="NG"</formula>
    </cfRule>
  </conditionalFormatting>
  <conditionalFormatting sqref="N4:N5">
    <cfRule type="expression" dxfId="382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BCA6BC8-14B4-43C6-9D8B-43DF32BC7C2F}">
          <x14:formula1>
            <xm:f>リスト!$E$2:$E$22</xm:f>
          </x14:formula1>
          <xm:sqref>D23:D34</xm:sqref>
        </x14:dataValidation>
        <x14:dataValidation type="list" allowBlank="1" showInputMessage="1" showErrorMessage="1" xr:uid="{0B52C31F-6B45-4F82-8417-02E50A4B8C0A}">
          <x14:formula1>
            <xm:f>リスト!$D$2:$D$3</xm:f>
          </x14:formula1>
          <xm:sqref>C23:C34</xm:sqref>
        </x14:dataValidation>
        <x14:dataValidation type="list" allowBlank="1" showInputMessage="1" showErrorMessage="1" xr:uid="{4BD38007-67F1-4248-9AFA-B04D2C9255ED}">
          <x14:formula1>
            <xm:f>リスト!$C$2:$C$4</xm:f>
          </x14:formula1>
          <xm:sqref>B23:B34</xm:sqref>
        </x14:dataValidation>
        <x14:dataValidation type="list" allowBlank="1" showInputMessage="1" showErrorMessage="1" xr:uid="{F986E94B-250B-4BB6-8E56-BD4D90369070}">
          <x14:formula1>
            <xm:f>リスト!$G$2:$G$4</xm:f>
          </x14:formula1>
          <xm:sqref>I23:I34</xm:sqref>
        </x14:dataValidation>
        <x14:dataValidation type="list" allowBlank="1" showInputMessage="1" showErrorMessage="1" xr:uid="{B33BAC23-7073-46A0-8967-A89F32533D9E}">
          <x14:formula1>
            <xm:f>リスト!$A$3:$A$9</xm:f>
          </x14:formula1>
          <xm:sqref>F10:F17</xm:sqref>
        </x14:dataValidation>
        <x14:dataValidation type="list" allowBlank="1" showInputMessage="1" showErrorMessage="1" xr:uid="{64CDD5B5-4087-4A1D-B20C-50D8C567FFF1}">
          <x14:formula1>
            <xm:f>リスト!$A$2:$A$9</xm:f>
          </x14:formula1>
          <xm:sqref>G10:G17</xm:sqref>
        </x14:dataValidation>
        <x14:dataValidation type="list" allowBlank="1" showInputMessage="1" showErrorMessage="1" xr:uid="{5BE19AAF-FA44-4472-845D-11CC3808CD8E}">
          <x14:formula1>
            <xm:f>リスト!$B$2:$B$11</xm:f>
          </x14:formula1>
          <xm:sqref>H10:H17</xm:sqref>
        </x14:dataValidation>
        <x14:dataValidation type="list" allowBlank="1" showInputMessage="1" showErrorMessage="1" xr:uid="{CA1E9CA4-BFF2-47E2-AF4F-172C702A9B22}">
          <x14:formula1>
            <xm:f>リスト!$H$2:$H$3</xm:f>
          </x14:formula1>
          <xm:sqref>A63:A65 A76:A85</xm:sqref>
        </x14:dataValidation>
        <x14:dataValidation type="list" allowBlank="1" showInputMessage="1" showErrorMessage="1" xr:uid="{C328E05C-7C4B-4695-9E9F-F9E31FCA8B68}">
          <x14:formula1>
            <xm:f>リスト!$H$2:$H$4</xm:f>
          </x14:formula1>
          <xm:sqref>A70:A72 L23:M34</xm:sqref>
        </x14:dataValidation>
        <x14:dataValidation type="list" allowBlank="1" showInputMessage="1" showErrorMessage="1" xr:uid="{52CDEA38-FC14-473B-B937-455229D4F8C1}">
          <x14:formula1>
            <xm:f>リスト!$I$2:$I$5</xm:f>
          </x14:formula1>
          <xm:sqref>I10:I17</xm:sqref>
        </x14:dataValidation>
        <x14:dataValidation type="list" allowBlank="1" showInputMessage="1" showErrorMessage="1" xr:uid="{3E7DC66C-86FF-4079-BFFE-4045F54EFF97}">
          <x14:formula1>
            <xm:f>リスト!$J$2:$J$6</xm:f>
          </x14:formula1>
          <xm:sqref>J10:J17</xm:sqref>
        </x14:dataValidation>
        <x14:dataValidation type="list" allowBlank="1" showInputMessage="1" showErrorMessage="1" xr:uid="{390E0B4C-7558-4FAB-9DBE-F343EEBF3BA1}">
          <x14:formula1>
            <xm:f>リスト!$K$2:$K$3</xm:f>
          </x14:formula1>
          <xm:sqref>A46:A54 A57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DA83-2EDE-4FCA-ACE6-815A9E85406E}">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827" priority="42">
      <formula>$I29="追加"</formula>
    </cfRule>
    <cfRule type="expression" dxfId="3826" priority="43">
      <formula>$I29="新規"</formula>
    </cfRule>
  </conditionalFormatting>
  <conditionalFormatting sqref="F58:K58 A58:A59">
    <cfRule type="expression" dxfId="3825" priority="41">
      <formula>$C$39=0</formula>
    </cfRule>
  </conditionalFormatting>
  <conditionalFormatting sqref="C37">
    <cfRule type="expression" dxfId="3824" priority="39">
      <formula>$C$37&gt;$B$37/2</formula>
    </cfRule>
    <cfRule type="expression" dxfId="3823" priority="40">
      <formula>$C$37&gt;10000000</formula>
    </cfRule>
  </conditionalFormatting>
  <conditionalFormatting sqref="C38">
    <cfRule type="expression" dxfId="3822" priority="37">
      <formula>$C$38&gt;$B$38/2</formula>
    </cfRule>
    <cfRule type="expression" dxfId="3821" priority="38">
      <formula>$C$38&gt;1000000</formula>
    </cfRule>
  </conditionalFormatting>
  <conditionalFormatting sqref="C39">
    <cfRule type="expression" dxfId="3820" priority="35">
      <formula>$C$39&gt;$B$39/2</formula>
    </cfRule>
    <cfRule type="expression" dxfId="3819" priority="36">
      <formula>$C$39&gt;100000</formula>
    </cfRule>
  </conditionalFormatting>
  <conditionalFormatting sqref="N7">
    <cfRule type="expression" dxfId="3818" priority="32">
      <formula>N7="NG"</formula>
    </cfRule>
  </conditionalFormatting>
  <conditionalFormatting sqref="J23:M24 J27:M30 J32:M34">
    <cfRule type="expression" dxfId="3817" priority="14">
      <formula>$I23="追加"</formula>
    </cfRule>
    <cfRule type="expression" dxfId="3816" priority="34">
      <formula>$I23="新規"</formula>
    </cfRule>
  </conditionalFormatting>
  <conditionalFormatting sqref="B37:B39">
    <cfRule type="expression" dxfId="3815" priority="33">
      <formula>($C37+$D37+$E37)&lt;&gt;$B37</formula>
    </cfRule>
  </conditionalFormatting>
  <conditionalFormatting sqref="N37:P39">
    <cfRule type="expression" dxfId="3814" priority="30">
      <formula>N37="NG"</formula>
    </cfRule>
    <cfRule type="expression" dxfId="3813" priority="31">
      <formula>$N19="NG"</formula>
    </cfRule>
  </conditionalFormatting>
  <conditionalFormatting sqref="P40">
    <cfRule type="expression" dxfId="3812" priority="28">
      <formula>P40="NG"</formula>
    </cfRule>
    <cfRule type="expression" dxfId="3811" priority="29">
      <formula>$N22="NG"</formula>
    </cfRule>
  </conditionalFormatting>
  <conditionalFormatting sqref="N58:N59">
    <cfRule type="expression" dxfId="3810" priority="26">
      <formula>N58="NG"</formula>
    </cfRule>
    <cfRule type="expression" dxfId="3809" priority="27">
      <formula>$N41="NG"</formula>
    </cfRule>
  </conditionalFormatting>
  <conditionalFormatting sqref="N63">
    <cfRule type="expression" dxfId="3808" priority="25">
      <formula>N63="NG"</formula>
    </cfRule>
  </conditionalFormatting>
  <conditionalFormatting sqref="N3">
    <cfRule type="expression" dxfId="3807" priority="23">
      <formula>$N3&lt;&gt;"要修正！"</formula>
    </cfRule>
    <cfRule type="expression" dxfId="3806" priority="24">
      <formula>$N3="要修正！"</formula>
    </cfRule>
  </conditionalFormatting>
  <conditionalFormatting sqref="O32:O34 O23:O30">
    <cfRule type="expression" dxfId="3805" priority="44">
      <formula>O23="NG"</formula>
    </cfRule>
  </conditionalFormatting>
  <conditionalFormatting sqref="A57:B57">
    <cfRule type="expression" dxfId="3804" priority="22">
      <formula>$C$39=0</formula>
    </cfRule>
  </conditionalFormatting>
  <conditionalFormatting sqref="O57">
    <cfRule type="expression" dxfId="3803" priority="21">
      <formula>O57="NG"</formula>
    </cfRule>
  </conditionalFormatting>
  <conditionalFormatting sqref="N57">
    <cfRule type="expression" dxfId="3802" priority="19">
      <formula>N57="NG"</formula>
    </cfRule>
    <cfRule type="expression" dxfId="3801" priority="20">
      <formula>$N40="NG"</formula>
    </cfRule>
  </conditionalFormatting>
  <conditionalFormatting sqref="N70">
    <cfRule type="expression" dxfId="3800" priority="18">
      <formula>N70="NG"</formula>
    </cfRule>
  </conditionalFormatting>
  <conditionalFormatting sqref="N23:N34">
    <cfRule type="expression" dxfId="3799" priority="17">
      <formula>N23="NG"</formula>
    </cfRule>
  </conditionalFormatting>
  <conditionalFormatting sqref="O10:O17">
    <cfRule type="expression" dxfId="3798" priority="15">
      <formula>$O10="NG"</formula>
    </cfRule>
    <cfRule type="expression" dxfId="3797" priority="16">
      <formula>$N1048570="NG"</formula>
    </cfRule>
  </conditionalFormatting>
  <conditionalFormatting sqref="P32:P34 P23:P30">
    <cfRule type="expression" dxfId="3796" priority="13">
      <formula>P23="NG"</formula>
    </cfRule>
  </conditionalFormatting>
  <conditionalFormatting sqref="L31:M31">
    <cfRule type="expression" dxfId="3795" priority="10">
      <formula>$I31="追加"</formula>
    </cfRule>
    <cfRule type="expression" dxfId="3794" priority="11">
      <formula>$I31="新規"</formula>
    </cfRule>
  </conditionalFormatting>
  <conditionalFormatting sqref="J31:M31">
    <cfRule type="expression" dxfId="3793" priority="8">
      <formula>$I31="追加"</formula>
    </cfRule>
    <cfRule type="expression" dxfId="3792" priority="9">
      <formula>$I31="新規"</formula>
    </cfRule>
  </conditionalFormatting>
  <conditionalFormatting sqref="O31">
    <cfRule type="expression" dxfId="3791" priority="12">
      <formula>O31="NG"</formula>
    </cfRule>
  </conditionalFormatting>
  <conditionalFormatting sqref="P31">
    <cfRule type="expression" dxfId="3790" priority="7">
      <formula>P31="NG"</formula>
    </cfRule>
  </conditionalFormatting>
  <conditionalFormatting sqref="L25:M26">
    <cfRule type="expression" dxfId="3789" priority="5">
      <formula>$I25="追加"</formula>
    </cfRule>
    <cfRule type="expression" dxfId="3788" priority="6">
      <formula>$I25="新規"</formula>
    </cfRule>
  </conditionalFormatting>
  <conditionalFormatting sqref="J25:M26">
    <cfRule type="expression" dxfId="3787" priority="3">
      <formula>$I25="追加"</formula>
    </cfRule>
    <cfRule type="expression" dxfId="3786" priority="4">
      <formula>$I25="新規"</formula>
    </cfRule>
  </conditionalFormatting>
  <conditionalFormatting sqref="L7">
    <cfRule type="expression" dxfId="3785" priority="2">
      <formula>$L$7="NG"</formula>
    </cfRule>
  </conditionalFormatting>
  <conditionalFormatting sqref="N4:N5">
    <cfRule type="expression" dxfId="378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D611BDD-8002-4B1A-B0A6-015818928FD6}">
          <x14:formula1>
            <xm:f>リスト!$K$2:$K$3</xm:f>
          </x14:formula1>
          <xm:sqref>A46:A54 A57</xm:sqref>
        </x14:dataValidation>
        <x14:dataValidation type="list" allowBlank="1" showInputMessage="1" showErrorMessage="1" xr:uid="{F86D14C1-D0FA-45CD-B56C-23B55F6FE608}">
          <x14:formula1>
            <xm:f>リスト!$J$2:$J$6</xm:f>
          </x14:formula1>
          <xm:sqref>J10:J17</xm:sqref>
        </x14:dataValidation>
        <x14:dataValidation type="list" allowBlank="1" showInputMessage="1" showErrorMessage="1" xr:uid="{18B71C52-859A-4373-B0F3-0E142A179121}">
          <x14:formula1>
            <xm:f>リスト!$I$2:$I$5</xm:f>
          </x14:formula1>
          <xm:sqref>I10:I17</xm:sqref>
        </x14:dataValidation>
        <x14:dataValidation type="list" allowBlank="1" showInputMessage="1" showErrorMessage="1" xr:uid="{F1FC06EC-323C-425B-A56B-DCCE75869F04}">
          <x14:formula1>
            <xm:f>リスト!$H$2:$H$4</xm:f>
          </x14:formula1>
          <xm:sqref>A70:A72 L23:M34</xm:sqref>
        </x14:dataValidation>
        <x14:dataValidation type="list" allowBlank="1" showInputMessage="1" showErrorMessage="1" xr:uid="{88FC67CD-5196-429A-9C0A-3EC7BFB8CBE1}">
          <x14:formula1>
            <xm:f>リスト!$H$2:$H$3</xm:f>
          </x14:formula1>
          <xm:sqref>A63:A65 A76:A85</xm:sqref>
        </x14:dataValidation>
        <x14:dataValidation type="list" allowBlank="1" showInputMessage="1" showErrorMessage="1" xr:uid="{DFA91D2C-FF90-4859-894A-DFAD9B96F125}">
          <x14:formula1>
            <xm:f>リスト!$B$2:$B$11</xm:f>
          </x14:formula1>
          <xm:sqref>H10:H17</xm:sqref>
        </x14:dataValidation>
        <x14:dataValidation type="list" allowBlank="1" showInputMessage="1" showErrorMessage="1" xr:uid="{B0158FF1-3A78-4A0B-9762-FB71581771E1}">
          <x14:formula1>
            <xm:f>リスト!$A$2:$A$9</xm:f>
          </x14:formula1>
          <xm:sqref>G10:G17</xm:sqref>
        </x14:dataValidation>
        <x14:dataValidation type="list" allowBlank="1" showInputMessage="1" showErrorMessage="1" xr:uid="{489070C4-9B05-4634-97D5-247524BE2673}">
          <x14:formula1>
            <xm:f>リスト!$A$3:$A$9</xm:f>
          </x14:formula1>
          <xm:sqref>F10:F17</xm:sqref>
        </x14:dataValidation>
        <x14:dataValidation type="list" allowBlank="1" showInputMessage="1" showErrorMessage="1" xr:uid="{8E0C8131-6B27-48E4-9B06-1DE5B7BCD114}">
          <x14:formula1>
            <xm:f>リスト!$G$2:$G$4</xm:f>
          </x14:formula1>
          <xm:sqref>I23:I34</xm:sqref>
        </x14:dataValidation>
        <x14:dataValidation type="list" allowBlank="1" showInputMessage="1" showErrorMessage="1" xr:uid="{B0F45031-AF0D-4004-8FD4-815552D4919C}">
          <x14:formula1>
            <xm:f>リスト!$C$2:$C$4</xm:f>
          </x14:formula1>
          <xm:sqref>B23:B34</xm:sqref>
        </x14:dataValidation>
        <x14:dataValidation type="list" allowBlank="1" showInputMessage="1" showErrorMessage="1" xr:uid="{7E563AE0-E2B1-4F26-90EC-24F54DA72976}">
          <x14:formula1>
            <xm:f>リスト!$D$2:$D$3</xm:f>
          </x14:formula1>
          <xm:sqref>C23:C34</xm:sqref>
        </x14:dataValidation>
        <x14:dataValidation type="list" allowBlank="1" showInputMessage="1" showErrorMessage="1" xr:uid="{D22AE442-D726-491E-94B4-A6298D242E35}">
          <x14:formula1>
            <xm:f>リスト!$E$2:$E$22</xm:f>
          </x14:formula1>
          <xm:sqref>D23:D34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A465-AF52-4F23-B438-D4A7179F850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783" priority="42">
      <formula>$I29="追加"</formula>
    </cfRule>
    <cfRule type="expression" dxfId="3782" priority="43">
      <formula>$I29="新規"</formula>
    </cfRule>
  </conditionalFormatting>
  <conditionalFormatting sqref="F58:K58 A58:A59">
    <cfRule type="expression" dxfId="3781" priority="41">
      <formula>$C$39=0</formula>
    </cfRule>
  </conditionalFormatting>
  <conditionalFormatting sqref="C37">
    <cfRule type="expression" dxfId="3780" priority="39">
      <formula>$C$37&gt;$B$37/2</formula>
    </cfRule>
    <cfRule type="expression" dxfId="3779" priority="40">
      <formula>$C$37&gt;10000000</formula>
    </cfRule>
  </conditionalFormatting>
  <conditionalFormatting sqref="C38">
    <cfRule type="expression" dxfId="3778" priority="37">
      <formula>$C$38&gt;$B$38/2</formula>
    </cfRule>
    <cfRule type="expression" dxfId="3777" priority="38">
      <formula>$C$38&gt;1000000</formula>
    </cfRule>
  </conditionalFormatting>
  <conditionalFormatting sqref="C39">
    <cfRule type="expression" dxfId="3776" priority="35">
      <formula>$C$39&gt;$B$39/2</formula>
    </cfRule>
    <cfRule type="expression" dxfId="3775" priority="36">
      <formula>$C$39&gt;100000</formula>
    </cfRule>
  </conditionalFormatting>
  <conditionalFormatting sqref="N7">
    <cfRule type="expression" dxfId="3774" priority="32">
      <formula>N7="NG"</formula>
    </cfRule>
  </conditionalFormatting>
  <conditionalFormatting sqref="J23:M24 J27:M30 J32:M34">
    <cfRule type="expression" dxfId="3773" priority="14">
      <formula>$I23="追加"</formula>
    </cfRule>
    <cfRule type="expression" dxfId="3772" priority="34">
      <formula>$I23="新規"</formula>
    </cfRule>
  </conditionalFormatting>
  <conditionalFormatting sqref="B37:B39">
    <cfRule type="expression" dxfId="3771" priority="33">
      <formula>($C37+$D37+$E37)&lt;&gt;$B37</formula>
    </cfRule>
  </conditionalFormatting>
  <conditionalFormatting sqref="N37:P39">
    <cfRule type="expression" dxfId="3770" priority="30">
      <formula>N37="NG"</formula>
    </cfRule>
    <cfRule type="expression" dxfId="3769" priority="31">
      <formula>$N19="NG"</formula>
    </cfRule>
  </conditionalFormatting>
  <conditionalFormatting sqref="P40">
    <cfRule type="expression" dxfId="3768" priority="28">
      <formula>P40="NG"</formula>
    </cfRule>
    <cfRule type="expression" dxfId="3767" priority="29">
      <formula>$N22="NG"</formula>
    </cfRule>
  </conditionalFormatting>
  <conditionalFormatting sqref="N58:N59">
    <cfRule type="expression" dxfId="3766" priority="26">
      <formula>N58="NG"</formula>
    </cfRule>
    <cfRule type="expression" dxfId="3765" priority="27">
      <formula>$N41="NG"</formula>
    </cfRule>
  </conditionalFormatting>
  <conditionalFormatting sqref="N63">
    <cfRule type="expression" dxfId="3764" priority="25">
      <formula>N63="NG"</formula>
    </cfRule>
  </conditionalFormatting>
  <conditionalFormatting sqref="N3">
    <cfRule type="expression" dxfId="3763" priority="23">
      <formula>$N3&lt;&gt;"要修正！"</formula>
    </cfRule>
    <cfRule type="expression" dxfId="3762" priority="24">
      <formula>$N3="要修正！"</formula>
    </cfRule>
  </conditionalFormatting>
  <conditionalFormatting sqref="O32:O34 O23:O30">
    <cfRule type="expression" dxfId="3761" priority="44">
      <formula>O23="NG"</formula>
    </cfRule>
  </conditionalFormatting>
  <conditionalFormatting sqref="A57:B57">
    <cfRule type="expression" dxfId="3760" priority="22">
      <formula>$C$39=0</formula>
    </cfRule>
  </conditionalFormatting>
  <conditionalFormatting sqref="O57">
    <cfRule type="expression" dxfId="3759" priority="21">
      <formula>O57="NG"</formula>
    </cfRule>
  </conditionalFormatting>
  <conditionalFormatting sqref="N57">
    <cfRule type="expression" dxfId="3758" priority="19">
      <formula>N57="NG"</formula>
    </cfRule>
    <cfRule type="expression" dxfId="3757" priority="20">
      <formula>$N40="NG"</formula>
    </cfRule>
  </conditionalFormatting>
  <conditionalFormatting sqref="N70">
    <cfRule type="expression" dxfId="3756" priority="18">
      <formula>N70="NG"</formula>
    </cfRule>
  </conditionalFormatting>
  <conditionalFormatting sqref="N23:N34">
    <cfRule type="expression" dxfId="3755" priority="17">
      <formula>N23="NG"</formula>
    </cfRule>
  </conditionalFormatting>
  <conditionalFormatting sqref="O10:O17">
    <cfRule type="expression" dxfId="3754" priority="15">
      <formula>$O10="NG"</formula>
    </cfRule>
    <cfRule type="expression" dxfId="3753" priority="16">
      <formula>$N1048570="NG"</formula>
    </cfRule>
  </conditionalFormatting>
  <conditionalFormatting sqref="P32:P34 P23:P30">
    <cfRule type="expression" dxfId="3752" priority="13">
      <formula>P23="NG"</formula>
    </cfRule>
  </conditionalFormatting>
  <conditionalFormatting sqref="L31:M31">
    <cfRule type="expression" dxfId="3751" priority="10">
      <formula>$I31="追加"</formula>
    </cfRule>
    <cfRule type="expression" dxfId="3750" priority="11">
      <formula>$I31="新規"</formula>
    </cfRule>
  </conditionalFormatting>
  <conditionalFormatting sqref="J31:M31">
    <cfRule type="expression" dxfId="3749" priority="8">
      <formula>$I31="追加"</formula>
    </cfRule>
    <cfRule type="expression" dxfId="3748" priority="9">
      <formula>$I31="新規"</formula>
    </cfRule>
  </conditionalFormatting>
  <conditionalFormatting sqref="O31">
    <cfRule type="expression" dxfId="3747" priority="12">
      <formula>O31="NG"</formula>
    </cfRule>
  </conditionalFormatting>
  <conditionalFormatting sqref="P31">
    <cfRule type="expression" dxfId="3746" priority="7">
      <formula>P31="NG"</formula>
    </cfRule>
  </conditionalFormatting>
  <conditionalFormatting sqref="L25:M26">
    <cfRule type="expression" dxfId="3745" priority="5">
      <formula>$I25="追加"</formula>
    </cfRule>
    <cfRule type="expression" dxfId="3744" priority="6">
      <formula>$I25="新規"</formula>
    </cfRule>
  </conditionalFormatting>
  <conditionalFormatting sqref="J25:M26">
    <cfRule type="expression" dxfId="3743" priority="3">
      <formula>$I25="追加"</formula>
    </cfRule>
    <cfRule type="expression" dxfId="3742" priority="4">
      <formula>$I25="新規"</formula>
    </cfRule>
  </conditionalFormatting>
  <conditionalFormatting sqref="L7">
    <cfRule type="expression" dxfId="3741" priority="2">
      <formula>$L$7="NG"</formula>
    </cfRule>
  </conditionalFormatting>
  <conditionalFormatting sqref="N4:N5">
    <cfRule type="expression" dxfId="374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1AA1E18-8FB3-465D-9F78-EC69603E12A7}">
          <x14:formula1>
            <xm:f>リスト!$K$2:$K$3</xm:f>
          </x14:formula1>
          <xm:sqref>A46:A54 A57</xm:sqref>
        </x14:dataValidation>
        <x14:dataValidation type="list" allowBlank="1" showInputMessage="1" showErrorMessage="1" xr:uid="{4415B838-461A-4B27-AE98-1D61E4FC664B}">
          <x14:formula1>
            <xm:f>リスト!$J$2:$J$6</xm:f>
          </x14:formula1>
          <xm:sqref>J10:J17</xm:sqref>
        </x14:dataValidation>
        <x14:dataValidation type="list" allowBlank="1" showInputMessage="1" showErrorMessage="1" xr:uid="{3B7E754F-9BA5-4232-AF43-F2779D7BB62C}">
          <x14:formula1>
            <xm:f>リスト!$I$2:$I$5</xm:f>
          </x14:formula1>
          <xm:sqref>I10:I17</xm:sqref>
        </x14:dataValidation>
        <x14:dataValidation type="list" allowBlank="1" showInputMessage="1" showErrorMessage="1" xr:uid="{81182CC6-E0EC-4C43-8598-70137B30DD64}">
          <x14:formula1>
            <xm:f>リスト!$H$2:$H$4</xm:f>
          </x14:formula1>
          <xm:sqref>A70:A72 L23:M34</xm:sqref>
        </x14:dataValidation>
        <x14:dataValidation type="list" allowBlank="1" showInputMessage="1" showErrorMessage="1" xr:uid="{B9EF153F-F6A1-43FF-B6DC-4D591BAC955F}">
          <x14:formula1>
            <xm:f>リスト!$H$2:$H$3</xm:f>
          </x14:formula1>
          <xm:sqref>A63:A65 A76:A85</xm:sqref>
        </x14:dataValidation>
        <x14:dataValidation type="list" allowBlank="1" showInputMessage="1" showErrorMessage="1" xr:uid="{5772238C-BE74-4BC8-BE7C-A06DA492EB7A}">
          <x14:formula1>
            <xm:f>リスト!$B$2:$B$11</xm:f>
          </x14:formula1>
          <xm:sqref>H10:H17</xm:sqref>
        </x14:dataValidation>
        <x14:dataValidation type="list" allowBlank="1" showInputMessage="1" showErrorMessage="1" xr:uid="{644B6D54-3313-4F48-B423-A84557C59CE4}">
          <x14:formula1>
            <xm:f>リスト!$A$2:$A$9</xm:f>
          </x14:formula1>
          <xm:sqref>G10:G17</xm:sqref>
        </x14:dataValidation>
        <x14:dataValidation type="list" allowBlank="1" showInputMessage="1" showErrorMessage="1" xr:uid="{D374098F-F755-4B77-9127-DB6DE4743DA4}">
          <x14:formula1>
            <xm:f>リスト!$A$3:$A$9</xm:f>
          </x14:formula1>
          <xm:sqref>F10:F17</xm:sqref>
        </x14:dataValidation>
        <x14:dataValidation type="list" allowBlank="1" showInputMessage="1" showErrorMessage="1" xr:uid="{53CA79F4-083E-40DF-AAEF-2F8290077F93}">
          <x14:formula1>
            <xm:f>リスト!$G$2:$G$4</xm:f>
          </x14:formula1>
          <xm:sqref>I23:I34</xm:sqref>
        </x14:dataValidation>
        <x14:dataValidation type="list" allowBlank="1" showInputMessage="1" showErrorMessage="1" xr:uid="{6EF66C1C-2A8B-487E-9244-90C64BC2AFD8}">
          <x14:formula1>
            <xm:f>リスト!$C$2:$C$4</xm:f>
          </x14:formula1>
          <xm:sqref>B23:B34</xm:sqref>
        </x14:dataValidation>
        <x14:dataValidation type="list" allowBlank="1" showInputMessage="1" showErrorMessage="1" xr:uid="{3F877CA2-38AD-4AAA-927F-CD2B0E8A7B3D}">
          <x14:formula1>
            <xm:f>リスト!$D$2:$D$3</xm:f>
          </x14:formula1>
          <xm:sqref>C23:C34</xm:sqref>
        </x14:dataValidation>
        <x14:dataValidation type="list" allowBlank="1" showInputMessage="1" showErrorMessage="1" xr:uid="{A821FAA0-1F35-4F25-890C-27538E7F8D31}">
          <x14:formula1>
            <xm:f>リスト!$E$2:$E$22</xm:f>
          </x14:formula1>
          <xm:sqref>D23:D34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ACD1-DCBB-4D7E-8048-AD2457C89242}">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739" priority="42">
      <formula>$I29="追加"</formula>
    </cfRule>
    <cfRule type="expression" dxfId="3738" priority="43">
      <formula>$I29="新規"</formula>
    </cfRule>
  </conditionalFormatting>
  <conditionalFormatting sqref="F58:K58 A58:A59">
    <cfRule type="expression" dxfId="3737" priority="41">
      <formula>$C$39=0</formula>
    </cfRule>
  </conditionalFormatting>
  <conditionalFormatting sqref="C37">
    <cfRule type="expression" dxfId="3736" priority="39">
      <formula>$C$37&gt;$B$37/2</formula>
    </cfRule>
    <cfRule type="expression" dxfId="3735" priority="40">
      <formula>$C$37&gt;10000000</formula>
    </cfRule>
  </conditionalFormatting>
  <conditionalFormatting sqref="C38">
    <cfRule type="expression" dxfId="3734" priority="37">
      <formula>$C$38&gt;$B$38/2</formula>
    </cfRule>
    <cfRule type="expression" dxfId="3733" priority="38">
      <formula>$C$38&gt;1000000</formula>
    </cfRule>
  </conditionalFormatting>
  <conditionalFormatting sqref="C39">
    <cfRule type="expression" dxfId="3732" priority="35">
      <formula>$C$39&gt;$B$39/2</formula>
    </cfRule>
    <cfRule type="expression" dxfId="3731" priority="36">
      <formula>$C$39&gt;100000</formula>
    </cfRule>
  </conditionalFormatting>
  <conditionalFormatting sqref="N7">
    <cfRule type="expression" dxfId="3730" priority="32">
      <formula>N7="NG"</formula>
    </cfRule>
  </conditionalFormatting>
  <conditionalFormatting sqref="J23:M24 J27:M30 J32:M34">
    <cfRule type="expression" dxfId="3729" priority="14">
      <formula>$I23="追加"</formula>
    </cfRule>
    <cfRule type="expression" dxfId="3728" priority="34">
      <formula>$I23="新規"</formula>
    </cfRule>
  </conditionalFormatting>
  <conditionalFormatting sqref="B37:B39">
    <cfRule type="expression" dxfId="3727" priority="33">
      <formula>($C37+$D37+$E37)&lt;&gt;$B37</formula>
    </cfRule>
  </conditionalFormatting>
  <conditionalFormatting sqref="N37:P39">
    <cfRule type="expression" dxfId="3726" priority="30">
      <formula>N37="NG"</formula>
    </cfRule>
    <cfRule type="expression" dxfId="3725" priority="31">
      <formula>$N19="NG"</formula>
    </cfRule>
  </conditionalFormatting>
  <conditionalFormatting sqref="P40">
    <cfRule type="expression" dxfId="3724" priority="28">
      <formula>P40="NG"</formula>
    </cfRule>
    <cfRule type="expression" dxfId="3723" priority="29">
      <formula>$N22="NG"</formula>
    </cfRule>
  </conditionalFormatting>
  <conditionalFormatting sqref="N58:N59">
    <cfRule type="expression" dxfId="3722" priority="26">
      <formula>N58="NG"</formula>
    </cfRule>
    <cfRule type="expression" dxfId="3721" priority="27">
      <formula>$N41="NG"</formula>
    </cfRule>
  </conditionalFormatting>
  <conditionalFormatting sqref="N63">
    <cfRule type="expression" dxfId="3720" priority="25">
      <formula>N63="NG"</formula>
    </cfRule>
  </conditionalFormatting>
  <conditionalFormatting sqref="N3">
    <cfRule type="expression" dxfId="3719" priority="23">
      <formula>$N3&lt;&gt;"要修正！"</formula>
    </cfRule>
    <cfRule type="expression" dxfId="3718" priority="24">
      <formula>$N3="要修正！"</formula>
    </cfRule>
  </conditionalFormatting>
  <conditionalFormatting sqref="O32:O34 O23:O30">
    <cfRule type="expression" dxfId="3717" priority="44">
      <formula>O23="NG"</formula>
    </cfRule>
  </conditionalFormatting>
  <conditionalFormatting sqref="A57:B57">
    <cfRule type="expression" dxfId="3716" priority="22">
      <formula>$C$39=0</formula>
    </cfRule>
  </conditionalFormatting>
  <conditionalFormatting sqref="O57">
    <cfRule type="expression" dxfId="3715" priority="21">
      <formula>O57="NG"</formula>
    </cfRule>
  </conditionalFormatting>
  <conditionalFormatting sqref="N57">
    <cfRule type="expression" dxfId="3714" priority="19">
      <formula>N57="NG"</formula>
    </cfRule>
    <cfRule type="expression" dxfId="3713" priority="20">
      <formula>$N40="NG"</formula>
    </cfRule>
  </conditionalFormatting>
  <conditionalFormatting sqref="N70">
    <cfRule type="expression" dxfId="3712" priority="18">
      <formula>N70="NG"</formula>
    </cfRule>
  </conditionalFormatting>
  <conditionalFormatting sqref="N23:N34">
    <cfRule type="expression" dxfId="3711" priority="17">
      <formula>N23="NG"</formula>
    </cfRule>
  </conditionalFormatting>
  <conditionalFormatting sqref="O10:O17">
    <cfRule type="expression" dxfId="3710" priority="15">
      <formula>$O10="NG"</formula>
    </cfRule>
    <cfRule type="expression" dxfId="3709" priority="16">
      <formula>$N1048570="NG"</formula>
    </cfRule>
  </conditionalFormatting>
  <conditionalFormatting sqref="P32:P34 P23:P30">
    <cfRule type="expression" dxfId="3708" priority="13">
      <formula>P23="NG"</formula>
    </cfRule>
  </conditionalFormatting>
  <conditionalFormatting sqref="L31:M31">
    <cfRule type="expression" dxfId="3707" priority="10">
      <formula>$I31="追加"</formula>
    </cfRule>
    <cfRule type="expression" dxfId="3706" priority="11">
      <formula>$I31="新規"</formula>
    </cfRule>
  </conditionalFormatting>
  <conditionalFormatting sqref="J31:M31">
    <cfRule type="expression" dxfId="3705" priority="8">
      <formula>$I31="追加"</formula>
    </cfRule>
    <cfRule type="expression" dxfId="3704" priority="9">
      <formula>$I31="新規"</formula>
    </cfRule>
  </conditionalFormatting>
  <conditionalFormatting sqref="O31">
    <cfRule type="expression" dxfId="3703" priority="12">
      <formula>O31="NG"</formula>
    </cfRule>
  </conditionalFormatting>
  <conditionalFormatting sqref="P31">
    <cfRule type="expression" dxfId="3702" priority="7">
      <formula>P31="NG"</formula>
    </cfRule>
  </conditionalFormatting>
  <conditionalFormatting sqref="L25:M26">
    <cfRule type="expression" dxfId="3701" priority="5">
      <formula>$I25="追加"</formula>
    </cfRule>
    <cfRule type="expression" dxfId="3700" priority="6">
      <formula>$I25="新規"</formula>
    </cfRule>
  </conditionalFormatting>
  <conditionalFormatting sqref="J25:M26">
    <cfRule type="expression" dxfId="3699" priority="3">
      <formula>$I25="追加"</formula>
    </cfRule>
    <cfRule type="expression" dxfId="3698" priority="4">
      <formula>$I25="新規"</formula>
    </cfRule>
  </conditionalFormatting>
  <conditionalFormatting sqref="L7">
    <cfRule type="expression" dxfId="3697" priority="2">
      <formula>$L$7="NG"</formula>
    </cfRule>
  </conditionalFormatting>
  <conditionalFormatting sqref="N4:N5">
    <cfRule type="expression" dxfId="369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BDCB2BC-41DA-4FDA-A7CC-E88049E44B40}">
          <x14:formula1>
            <xm:f>リスト!$E$2:$E$22</xm:f>
          </x14:formula1>
          <xm:sqref>D23:D34</xm:sqref>
        </x14:dataValidation>
        <x14:dataValidation type="list" allowBlank="1" showInputMessage="1" showErrorMessage="1" xr:uid="{D8B778AB-334C-4BA9-B744-C721496D3493}">
          <x14:formula1>
            <xm:f>リスト!$D$2:$D$3</xm:f>
          </x14:formula1>
          <xm:sqref>C23:C34</xm:sqref>
        </x14:dataValidation>
        <x14:dataValidation type="list" allowBlank="1" showInputMessage="1" showErrorMessage="1" xr:uid="{67478907-65AE-4A32-BC54-3ABB34C52A5D}">
          <x14:formula1>
            <xm:f>リスト!$C$2:$C$4</xm:f>
          </x14:formula1>
          <xm:sqref>B23:B34</xm:sqref>
        </x14:dataValidation>
        <x14:dataValidation type="list" allowBlank="1" showInputMessage="1" showErrorMessage="1" xr:uid="{795F4E99-17D7-4DCE-87F7-D0619A811745}">
          <x14:formula1>
            <xm:f>リスト!$G$2:$G$4</xm:f>
          </x14:formula1>
          <xm:sqref>I23:I34</xm:sqref>
        </x14:dataValidation>
        <x14:dataValidation type="list" allowBlank="1" showInputMessage="1" showErrorMessage="1" xr:uid="{140B3DBC-0237-4E82-85CD-11353330CA6C}">
          <x14:formula1>
            <xm:f>リスト!$A$3:$A$9</xm:f>
          </x14:formula1>
          <xm:sqref>F10:F17</xm:sqref>
        </x14:dataValidation>
        <x14:dataValidation type="list" allowBlank="1" showInputMessage="1" showErrorMessage="1" xr:uid="{720848EC-70D5-4A35-AE32-04414E6640A0}">
          <x14:formula1>
            <xm:f>リスト!$A$2:$A$9</xm:f>
          </x14:formula1>
          <xm:sqref>G10:G17</xm:sqref>
        </x14:dataValidation>
        <x14:dataValidation type="list" allowBlank="1" showInputMessage="1" showErrorMessage="1" xr:uid="{9E96C32B-E03A-4806-AC55-CED9A3B6EE75}">
          <x14:formula1>
            <xm:f>リスト!$B$2:$B$11</xm:f>
          </x14:formula1>
          <xm:sqref>H10:H17</xm:sqref>
        </x14:dataValidation>
        <x14:dataValidation type="list" allowBlank="1" showInputMessage="1" showErrorMessage="1" xr:uid="{11E84719-5173-48D7-950C-D6459F529A4F}">
          <x14:formula1>
            <xm:f>リスト!$H$2:$H$3</xm:f>
          </x14:formula1>
          <xm:sqref>A63:A65 A76:A85</xm:sqref>
        </x14:dataValidation>
        <x14:dataValidation type="list" allowBlank="1" showInputMessage="1" showErrorMessage="1" xr:uid="{1176CD46-7C70-4FDB-9EEA-238835721037}">
          <x14:formula1>
            <xm:f>リスト!$H$2:$H$4</xm:f>
          </x14:formula1>
          <xm:sqref>A70:A72 L23:M34</xm:sqref>
        </x14:dataValidation>
        <x14:dataValidation type="list" allowBlank="1" showInputMessage="1" showErrorMessage="1" xr:uid="{AB39D501-D0E7-4845-83C2-50DE85D03529}">
          <x14:formula1>
            <xm:f>リスト!$I$2:$I$5</xm:f>
          </x14:formula1>
          <xm:sqref>I10:I17</xm:sqref>
        </x14:dataValidation>
        <x14:dataValidation type="list" allowBlank="1" showInputMessage="1" showErrorMessage="1" xr:uid="{DEFE11B4-2ACE-465E-8264-EC524B6FECE5}">
          <x14:formula1>
            <xm:f>リスト!$J$2:$J$6</xm:f>
          </x14:formula1>
          <xm:sqref>J10:J17</xm:sqref>
        </x14:dataValidation>
        <x14:dataValidation type="list" allowBlank="1" showInputMessage="1" showErrorMessage="1" xr:uid="{E246E0AE-1396-4998-84B6-A6B56DC77759}">
          <x14:formula1>
            <xm:f>リスト!$K$2:$K$3</xm:f>
          </x14:formula1>
          <xm:sqref>A46:A54 A57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AP104"/>
  <sheetViews>
    <sheetView view="pageBreakPreview" zoomScaleNormal="100" zoomScaleSheetLayoutView="100" workbookViewId="0">
      <selection activeCell="D7" sqref="D7"/>
    </sheetView>
  </sheetViews>
  <sheetFormatPr defaultRowHeight="13.5"/>
  <cols>
    <col min="1" max="1" width="5.375" bestFit="1" customWidth="1"/>
    <col min="2" max="2" width="9.875" bestFit="1" customWidth="1"/>
    <col min="3" max="10" width="12.625" customWidth="1"/>
    <col min="11" max="11" width="5.25" bestFit="1" customWidth="1"/>
    <col min="12" max="12" width="10.625" customWidth="1"/>
    <col min="13" max="13" width="7.875" bestFit="1" customWidth="1"/>
    <col min="14" max="14" width="10.625" customWidth="1"/>
    <col min="15" max="15" width="6.125" bestFit="1" customWidth="1"/>
    <col min="16" max="16" width="10.625" customWidth="1"/>
    <col min="17" max="17" width="6.125" bestFit="1" customWidth="1"/>
    <col min="18" max="18" width="10.625" customWidth="1"/>
    <col min="19" max="19" width="6.125" bestFit="1" customWidth="1"/>
    <col min="20" max="20" width="10.625" customWidth="1"/>
    <col min="21" max="21" width="8" customWidth="1"/>
    <col min="22" max="22" width="10.625" style="4" customWidth="1"/>
    <col min="23" max="23" width="5.25" style="4" bestFit="1" customWidth="1"/>
    <col min="24" max="24" width="10.625" customWidth="1"/>
    <col min="25" max="25" width="5.25" bestFit="1" customWidth="1"/>
    <col min="26" max="26" width="10.625" style="11" customWidth="1"/>
    <col min="27" max="27" width="5.25" style="11" bestFit="1" customWidth="1"/>
    <col min="28" max="28" width="10.625" customWidth="1"/>
    <col min="29" max="29" width="5.25" bestFit="1" customWidth="1"/>
    <col min="30" max="30" width="10.625" customWidth="1"/>
    <col min="31" max="31" width="5.25" bestFit="1" customWidth="1"/>
    <col min="32" max="37" width="10.625" customWidth="1"/>
    <col min="38" max="39" width="7.625" customWidth="1"/>
    <col min="42" max="42" width="9.75" bestFit="1" customWidth="1"/>
  </cols>
  <sheetData>
    <row r="1" spans="1:42" ht="14.25" thickBot="1">
      <c r="A1" t="s">
        <v>146</v>
      </c>
    </row>
    <row r="2" spans="1:42" s="6" customFormat="1">
      <c r="A2" s="175" t="s">
        <v>72</v>
      </c>
      <c r="B2" s="177" t="s">
        <v>66</v>
      </c>
      <c r="C2" s="173" t="s">
        <v>150</v>
      </c>
      <c r="D2" s="86" t="s">
        <v>205</v>
      </c>
      <c r="E2" s="173" t="s">
        <v>148</v>
      </c>
      <c r="F2" s="86" t="s">
        <v>205</v>
      </c>
      <c r="G2" s="173" t="s">
        <v>28</v>
      </c>
      <c r="H2" s="86" t="s">
        <v>205</v>
      </c>
      <c r="I2" s="173" t="s">
        <v>29</v>
      </c>
      <c r="J2" s="86" t="s">
        <v>205</v>
      </c>
      <c r="K2" s="170" t="s">
        <v>24</v>
      </c>
      <c r="L2" s="171"/>
      <c r="M2" s="172" t="s">
        <v>200</v>
      </c>
      <c r="N2" s="171"/>
      <c r="O2" s="172" t="s">
        <v>197</v>
      </c>
      <c r="P2" s="171"/>
      <c r="Q2" s="172" t="s">
        <v>198</v>
      </c>
      <c r="R2" s="171"/>
      <c r="S2" s="172" t="s">
        <v>134</v>
      </c>
      <c r="T2" s="171"/>
      <c r="U2" s="172" t="s">
        <v>132</v>
      </c>
      <c r="V2" s="171"/>
      <c r="W2" s="172" t="s">
        <v>133</v>
      </c>
      <c r="X2" s="171"/>
      <c r="Y2" s="172" t="s">
        <v>126</v>
      </c>
      <c r="Z2" s="171"/>
      <c r="AA2" s="172" t="s">
        <v>199</v>
      </c>
      <c r="AB2" s="171"/>
      <c r="AC2" s="172" t="s">
        <v>188</v>
      </c>
      <c r="AD2" s="171"/>
      <c r="AE2" s="172" t="s">
        <v>196</v>
      </c>
      <c r="AF2" s="171"/>
      <c r="AG2" s="100" t="s">
        <v>129</v>
      </c>
      <c r="AH2" s="101" t="s">
        <v>165</v>
      </c>
      <c r="AI2" s="101" t="s">
        <v>166</v>
      </c>
      <c r="AJ2" s="106" t="s">
        <v>29</v>
      </c>
      <c r="AK2" s="65" t="s">
        <v>31</v>
      </c>
    </row>
    <row r="3" spans="1:42" s="6" customFormat="1" ht="14.25" thickBot="1">
      <c r="A3" s="176"/>
      <c r="B3" s="178"/>
      <c r="C3" s="179"/>
      <c r="D3" s="87"/>
      <c r="E3" s="179"/>
      <c r="F3" s="87"/>
      <c r="G3" s="174"/>
      <c r="H3" s="88"/>
      <c r="I3" s="174"/>
      <c r="J3" s="87"/>
      <c r="K3" s="95" t="s">
        <v>34</v>
      </c>
      <c r="L3" s="96" t="s">
        <v>30</v>
      </c>
      <c r="M3" s="95" t="s">
        <v>34</v>
      </c>
      <c r="N3" s="96" t="s">
        <v>30</v>
      </c>
      <c r="O3" s="95" t="s">
        <v>34</v>
      </c>
      <c r="P3" s="96" t="s">
        <v>30</v>
      </c>
      <c r="Q3" s="95" t="s">
        <v>34</v>
      </c>
      <c r="R3" s="96" t="s">
        <v>30</v>
      </c>
      <c r="S3" s="95" t="s">
        <v>34</v>
      </c>
      <c r="T3" s="96" t="s">
        <v>30</v>
      </c>
      <c r="U3" s="95" t="s">
        <v>34</v>
      </c>
      <c r="V3" s="96" t="s">
        <v>30</v>
      </c>
      <c r="W3" s="95" t="s">
        <v>34</v>
      </c>
      <c r="X3" s="96" t="s">
        <v>30</v>
      </c>
      <c r="Y3" s="95" t="s">
        <v>34</v>
      </c>
      <c r="Z3" s="96" t="s">
        <v>30</v>
      </c>
      <c r="AA3" s="95" t="s">
        <v>34</v>
      </c>
      <c r="AB3" s="96" t="s">
        <v>30</v>
      </c>
      <c r="AC3" s="95" t="s">
        <v>34</v>
      </c>
      <c r="AD3" s="96" t="s">
        <v>30</v>
      </c>
      <c r="AE3" s="95" t="s">
        <v>34</v>
      </c>
      <c r="AF3" s="96" t="s">
        <v>30</v>
      </c>
      <c r="AG3" s="102" t="s">
        <v>30</v>
      </c>
      <c r="AH3" s="102" t="s">
        <v>30</v>
      </c>
      <c r="AI3" s="102" t="s">
        <v>30</v>
      </c>
      <c r="AJ3" s="107" t="s">
        <v>30</v>
      </c>
      <c r="AK3" s="9" t="s">
        <v>30</v>
      </c>
      <c r="AL3" s="6" t="s">
        <v>204</v>
      </c>
      <c r="AM3" s="6" t="s">
        <v>206</v>
      </c>
      <c r="AN3" s="6" t="s">
        <v>201</v>
      </c>
      <c r="AO3" s="6" t="s">
        <v>202</v>
      </c>
      <c r="AP3" s="6" t="s">
        <v>203</v>
      </c>
    </row>
    <row r="4" spans="1:42" s="8" customFormat="1" ht="15" thickTop="1" thickBot="1">
      <c r="A4" s="156"/>
      <c r="B4" s="10"/>
      <c r="C4" s="89">
        <f t="shared" ref="C4:AK4" ca="1" si="0">SUM(C5:C999)</f>
        <v>0</v>
      </c>
      <c r="D4" s="90">
        <f t="shared" ca="1" si="0"/>
        <v>0</v>
      </c>
      <c r="E4" s="91">
        <f t="shared" ca="1" si="0"/>
        <v>0</v>
      </c>
      <c r="F4" s="92">
        <f t="shared" ca="1" si="0"/>
        <v>0</v>
      </c>
      <c r="G4" s="91">
        <f t="shared" ca="1" si="0"/>
        <v>0</v>
      </c>
      <c r="H4" s="92">
        <f t="shared" ca="1" si="0"/>
        <v>0</v>
      </c>
      <c r="I4" s="91">
        <f t="shared" ca="1" si="0"/>
        <v>0</v>
      </c>
      <c r="J4" s="92">
        <f t="shared" ca="1" si="0"/>
        <v>0</v>
      </c>
      <c r="K4" s="97">
        <f t="shared" ca="1" si="0"/>
        <v>0</v>
      </c>
      <c r="L4" s="97">
        <f t="shared" ca="1" si="0"/>
        <v>0</v>
      </c>
      <c r="M4" s="97">
        <f t="shared" ca="1" si="0"/>
        <v>0</v>
      </c>
      <c r="N4" s="97">
        <f t="shared" ca="1" si="0"/>
        <v>0</v>
      </c>
      <c r="O4" s="97">
        <f t="shared" ca="1" si="0"/>
        <v>0</v>
      </c>
      <c r="P4" s="97">
        <f t="shared" ca="1" si="0"/>
        <v>0</v>
      </c>
      <c r="Q4" s="97">
        <f t="shared" ca="1" si="0"/>
        <v>0</v>
      </c>
      <c r="R4" s="97">
        <f t="shared" ca="1" si="0"/>
        <v>0</v>
      </c>
      <c r="S4" s="97">
        <f t="shared" ca="1" si="0"/>
        <v>0</v>
      </c>
      <c r="T4" s="97">
        <f t="shared" ca="1" si="0"/>
        <v>0</v>
      </c>
      <c r="U4" s="97">
        <f t="shared" ca="1" si="0"/>
        <v>0</v>
      </c>
      <c r="V4" s="97">
        <f t="shared" ca="1" si="0"/>
        <v>0</v>
      </c>
      <c r="W4" s="97">
        <f t="shared" ca="1" si="0"/>
        <v>0</v>
      </c>
      <c r="X4" s="97">
        <f t="shared" ca="1" si="0"/>
        <v>0</v>
      </c>
      <c r="Y4" s="97">
        <f t="shared" ca="1" si="0"/>
        <v>0</v>
      </c>
      <c r="Z4" s="97">
        <f t="shared" ca="1" si="0"/>
        <v>0</v>
      </c>
      <c r="AA4" s="97">
        <f t="shared" ca="1" si="0"/>
        <v>0</v>
      </c>
      <c r="AB4" s="97">
        <f t="shared" ca="1" si="0"/>
        <v>0</v>
      </c>
      <c r="AC4" s="97">
        <f t="shared" ca="1" si="0"/>
        <v>0</v>
      </c>
      <c r="AD4" s="97">
        <f t="shared" ca="1" si="0"/>
        <v>0</v>
      </c>
      <c r="AE4" s="97">
        <f t="shared" ca="1" si="0"/>
        <v>0</v>
      </c>
      <c r="AF4" s="98">
        <f t="shared" ca="1" si="0"/>
        <v>0</v>
      </c>
      <c r="AG4" s="103">
        <f t="shared" ca="1" si="0"/>
        <v>0</v>
      </c>
      <c r="AH4" s="103">
        <f t="shared" ca="1" si="0"/>
        <v>0</v>
      </c>
      <c r="AI4" s="103">
        <f t="shared" ca="1" si="0"/>
        <v>0</v>
      </c>
      <c r="AJ4" s="108">
        <f t="shared" ca="1" si="0"/>
        <v>0</v>
      </c>
      <c r="AK4" s="64">
        <f t="shared" ca="1" si="0"/>
        <v>0</v>
      </c>
      <c r="AL4" s="1" t="str">
        <f ca="1">IF(C4=(E4+G4+I4),"OK","NG")</f>
        <v>OK</v>
      </c>
      <c r="AM4" s="1" t="str">
        <f ca="1">IF(D4=(F4+H4+J4),"OK","NG")</f>
        <v>OK</v>
      </c>
      <c r="AN4" s="1" t="str">
        <f ca="1">IF(E4=(L4+N4+P4+R4+T4+V4+X4+Z4+AB4+AD4+AF4),"OK","NG")</f>
        <v>OK</v>
      </c>
      <c r="AO4" s="1" t="str">
        <f ca="1">IF(G4=(AG4+AH4+AI4),"OK","NG")</f>
        <v>OK</v>
      </c>
      <c r="AP4" s="1" t="str">
        <f ca="1">IF(I4=AJ4,"OK","NG")</f>
        <v>OK</v>
      </c>
    </row>
    <row r="5" spans="1:42" s="1" customFormat="1" ht="14.25" thickTop="1">
      <c r="A5" s="3">
        <v>1</v>
      </c>
      <c r="B5" s="7">
        <f ca="1">IFERROR(INDIRECT($A5&amp;"!$B$3",TRUE),"")</f>
        <v>0</v>
      </c>
      <c r="C5" s="93">
        <f ca="1">IFERROR(INDIRECT($A5&amp;"!B$40",TRUE),"")</f>
        <v>0</v>
      </c>
      <c r="D5" s="94">
        <f ca="1">IFERROR(INDIRECT($A5&amp;"!c$40",TRUE),"")</f>
        <v>0</v>
      </c>
      <c r="E5" s="93">
        <f ca="1">IFERROR(INDIRECT($A5&amp;"!$B$37",TRUE),"")</f>
        <v>0</v>
      </c>
      <c r="F5" s="94">
        <f ca="1">IFERROR(INDIRECT($A5&amp;"!$c$37",TRUE),"")</f>
        <v>0</v>
      </c>
      <c r="G5" s="93">
        <f ca="1">IFERROR(INDIRECT($A5&amp;"!$B$38",TRUE),"")</f>
        <v>0</v>
      </c>
      <c r="H5" s="94">
        <f ca="1">IFERROR(INDIRECT($A5&amp;"!$c$38",TRUE),"")</f>
        <v>0</v>
      </c>
      <c r="I5" s="93">
        <f ca="1">IFERROR(INDIRECT($A5&amp;"!$B$39",TRUE),"")</f>
        <v>0</v>
      </c>
      <c r="J5" s="94">
        <f ca="1">IFERROR(INDIRECT($A5&amp;"!$c$39",TRUE),"")</f>
        <v>0</v>
      </c>
      <c r="K5" s="99">
        <f ca="1">IFERROR(SUMIF(INDIRECT($A5&amp;"!d$23:d$34"),K$2,INDIRECT($A5&amp;"!g$23:g$34")),"")</f>
        <v>0</v>
      </c>
      <c r="L5" s="99">
        <f ca="1">IFERROR(SUMIF(INDIRECT($A5&amp;"!d$23:d$34"),K$2,INDIRECT($A5&amp;"!h$23:h$34")),"")</f>
        <v>0</v>
      </c>
      <c r="M5" s="99">
        <f ca="1">IFERROR(SUMIF(INDIRECT($A5&amp;"!d$23:d$34"),M$2,INDIRECT($A5&amp;"!g$23:g$34")),"")</f>
        <v>0</v>
      </c>
      <c r="N5" s="99">
        <f ca="1">IFERROR(SUMIF(INDIRECT($A5&amp;"!d$23:d$34"),M$2,INDIRECT($A5&amp;"!h$23:h$34")),"")</f>
        <v>0</v>
      </c>
      <c r="O5" s="99">
        <f ca="1">IFERROR(SUMIF(INDIRECT($A5&amp;"!d$23:d$34"),O$2,INDIRECT($A5&amp;"!g$23:g$34")),"")</f>
        <v>0</v>
      </c>
      <c r="P5" s="99">
        <f ca="1">IFERROR(SUMIF(INDIRECT($A5&amp;"!d$23:d$34"),O$2,INDIRECT($A5&amp;"!h$23:h$34")),"")</f>
        <v>0</v>
      </c>
      <c r="Q5" s="99">
        <f ca="1">IFERROR(SUMIF(INDIRECT($A5&amp;"!d$23:d$34"),Q$2,INDIRECT($A5&amp;"!g$23:g$34")),"")</f>
        <v>0</v>
      </c>
      <c r="R5" s="99">
        <f ca="1">IFERROR(SUMIF(INDIRECT($A5&amp;"!d$23:d$34"),Q$2,INDIRECT($A5&amp;"!h$23:h$34")),"")</f>
        <v>0</v>
      </c>
      <c r="S5" s="99">
        <f ca="1">IFERROR(SUMIF(INDIRECT($A5&amp;"!d$23:d$34"),S$2,INDIRECT($A5&amp;"!g$23:g$34")),"")</f>
        <v>0</v>
      </c>
      <c r="T5" s="99">
        <f ca="1">IFERROR(SUMIF(INDIRECT($A5&amp;"!d$23:d$34"),S$2,INDIRECT($A5&amp;"!h$23:h$34")),"")</f>
        <v>0</v>
      </c>
      <c r="U5" s="99">
        <f ca="1">IFERROR(SUMIF(INDIRECT($A5&amp;"!d$23:d$34"),U$2,INDIRECT($A5&amp;"!g$23:g$34")),"")</f>
        <v>0</v>
      </c>
      <c r="V5" s="99">
        <f ca="1">IFERROR(SUMIF(INDIRECT($A5&amp;"!d$23:d$34"),U$2,INDIRECT($A5&amp;"!h$23:h$34")),"")</f>
        <v>0</v>
      </c>
      <c r="W5" s="99">
        <f ca="1">IFERROR(SUMIF(INDIRECT($A5&amp;"!d$23:d$34"),W$2,INDIRECT($A5&amp;"!g$23:g$34")),"")</f>
        <v>0</v>
      </c>
      <c r="X5" s="99">
        <f ca="1">IFERROR(SUMIF(INDIRECT($A5&amp;"!d$23:d$34"),W$2,INDIRECT($A5&amp;"!h$23:h$34")),"")</f>
        <v>0</v>
      </c>
      <c r="Y5" s="99">
        <f ca="1">IFERROR(SUMIF(INDIRECT($A5&amp;"!d$23:d$34"),Y$2,INDIRECT($A5&amp;"!g$23:g$34")),"")</f>
        <v>0</v>
      </c>
      <c r="Z5" s="99">
        <f ca="1">IFERROR(SUMIF(INDIRECT($A5&amp;"!d$23:d$34"),Y$2,INDIRECT($A5&amp;"!h$23:h$34")),"")</f>
        <v>0</v>
      </c>
      <c r="AA5" s="99">
        <f ca="1">IFERROR(SUMIF(INDIRECT($A5&amp;"!d$23:d$34"),AA$2,INDIRECT($A5&amp;"!g$23:g$34")),"")</f>
        <v>0</v>
      </c>
      <c r="AB5" s="99">
        <f ca="1">IFERROR(SUMIF(INDIRECT($A5&amp;"!d$23:d$34"),AA$2,INDIRECT($A5&amp;"!h$23:h$34")),"")</f>
        <v>0</v>
      </c>
      <c r="AC5" s="99">
        <f ca="1">IFERROR(SUMIF(INDIRECT($A5&amp;"!d$23:d$34"),AC$2,INDIRECT($A5&amp;"!g$23:g$34")),"")</f>
        <v>0</v>
      </c>
      <c r="AD5" s="99">
        <f ca="1">IFERROR(SUMIF(INDIRECT($A5&amp;"!d$23:d$34"),AC$2,INDIRECT($A5&amp;"!h$23:h$34")),"")</f>
        <v>0</v>
      </c>
      <c r="AE5" s="99">
        <f ca="1">IFERROR(SUMIF(INDIRECT($A5&amp;"!d$23:d$34"),AE$2,INDIRECT($A5&amp;"!g$23:g$34")),"")</f>
        <v>0</v>
      </c>
      <c r="AF5" s="99">
        <f ca="1">IFERROR(SUMIF(INDIRECT($A5&amp;"!d$23:d$34"),AE$2,INDIRECT($A5&amp;"!h$23:h$34")),"")</f>
        <v>0</v>
      </c>
      <c r="AG5" s="104">
        <f ca="1">IFERROR(SUMIF(INDIRECT($A5&amp;"!d$23:d$34"),AG$2,INDIRECT($A5&amp;"!h$23:h$34")),"")</f>
        <v>0</v>
      </c>
      <c r="AH5" s="104">
        <f ca="1">IFERROR(SUMIF(INDIRECT($A5&amp;"!d$23:d$34"),AH$2,INDIRECT($A5&amp;"!h$23:h$34")),"")</f>
        <v>0</v>
      </c>
      <c r="AI5" s="104">
        <f ca="1">IFERROR(SUMIF(INDIRECT($A5&amp;"!d$23:d$34"),AI$2,INDIRECT($A5&amp;"!h$23:h$34")),"")</f>
        <v>0</v>
      </c>
      <c r="AJ5" s="109">
        <f ca="1">IFERROR(SUMIF(INDIRECT($A5&amp;"!d$23:d$34"),AJ$2,INDIRECT($A5&amp;"!h$23:h$34")),"")</f>
        <v>0</v>
      </c>
      <c r="AK5" s="3">
        <f ca="1">IFERROR(SUMIF(INDIRECT($A5&amp;"!d$23:d$34"),AK$2,INDIRECT($A5&amp;"!h$23:h$34")),"")</f>
        <v>0</v>
      </c>
      <c r="AL5" s="1" t="str">
        <f ca="1">IF(C5=(E5+G5+I5),"OK","NG")</f>
        <v>OK</v>
      </c>
      <c r="AM5" s="1" t="str">
        <f ca="1">IF(D5=(F5+H5+J5),"OK","NG")</f>
        <v>OK</v>
      </c>
      <c r="AN5" s="1" t="str">
        <f ca="1">IF(E5=(L5+N5+P5+R5+T5+V5+X5+Z5+AB5+AD5+AF5),"OK","NG")</f>
        <v>OK</v>
      </c>
      <c r="AO5" s="1" t="str">
        <f ca="1">IF(G5=(AG5+AH5+AI5),"OK","NG")</f>
        <v>OK</v>
      </c>
      <c r="AP5" s="1" t="str">
        <f ca="1">IF(I5=AJ5,"OK","NG")</f>
        <v>OK</v>
      </c>
    </row>
    <row r="6" spans="1:42" s="1" customFormat="1">
      <c r="A6" s="3">
        <v>2</v>
      </c>
      <c r="B6" s="7">
        <f ca="1">IFERROR(INDIRECT($A6&amp;"!$B$3",TRUE),"")</f>
        <v>0</v>
      </c>
      <c r="C6" s="93">
        <f ca="1">IFERROR(INDIRECT($A6&amp;"!B$40",TRUE),"")</f>
        <v>0</v>
      </c>
      <c r="D6" s="94">
        <f t="shared" ref="D6:D69" ca="1" si="1">IFERROR(INDIRECT($A6&amp;"!c$40",TRUE),"")</f>
        <v>0</v>
      </c>
      <c r="E6" s="93">
        <f ca="1">IFERROR(INDIRECT($A6&amp;"!$B$37",TRUE),"")</f>
        <v>0</v>
      </c>
      <c r="F6" s="94">
        <f t="shared" ref="F6:F69" ca="1" si="2">IFERROR(INDIRECT($A6&amp;"!$c$37",TRUE),"")</f>
        <v>0</v>
      </c>
      <c r="G6" s="93">
        <f t="shared" ref="G6:G69" ca="1" si="3">IFERROR(INDIRECT($A6&amp;"!$B$38",TRUE),"")</f>
        <v>0</v>
      </c>
      <c r="H6" s="94">
        <f t="shared" ref="H6:H69" ca="1" si="4">IFERROR(INDIRECT($A6&amp;"!$c$38",TRUE),"")</f>
        <v>0</v>
      </c>
      <c r="I6" s="93">
        <f t="shared" ref="I6:I69" ca="1" si="5">IFERROR(INDIRECT($A6&amp;"!$B$39",TRUE),"")</f>
        <v>0</v>
      </c>
      <c r="J6" s="94">
        <f ca="1">IFERROR(INDIRECT($A6&amp;"!$c$39",TRUE),"")</f>
        <v>0</v>
      </c>
      <c r="K6" s="99">
        <f t="shared" ref="K6:K69" ca="1" si="6">IFERROR(SUMIF(INDIRECT($A6&amp;"!d$23:d$34"),K$2,INDIRECT($A6&amp;"!g$23:g$34")),"")</f>
        <v>0</v>
      </c>
      <c r="L6" s="99">
        <f ca="1">IFERROR(SUMIF(INDIRECT($A6&amp;"!d$23:d$34"),K$2,INDIRECT($A6&amp;"!h$23:h$34")),"")</f>
        <v>0</v>
      </c>
      <c r="M6" s="99">
        <f ca="1">IFERROR(SUMIF(INDIRECT($A6&amp;"!d$23:d$34"),M$2,INDIRECT($A6&amp;"!g$23:g$34")),"")</f>
        <v>0</v>
      </c>
      <c r="N6" s="99">
        <f ca="1">IFERROR(SUMIF(INDIRECT($A6&amp;"!d$23:d$34"),M$2,INDIRECT($A6&amp;"!h$23:h$34")),"")</f>
        <v>0</v>
      </c>
      <c r="O6" s="99">
        <f ca="1">IFERROR(SUMIF(INDIRECT($A6&amp;"!d$23:d$34"),O$2,INDIRECT($A6&amp;"!g$23:g$34")),"")</f>
        <v>0</v>
      </c>
      <c r="P6" s="99">
        <f ca="1">IFERROR(SUMIF(INDIRECT($A6&amp;"!d$23:d$34"),O$2,INDIRECT($A6&amp;"!h$23:h$34")),"")</f>
        <v>0</v>
      </c>
      <c r="Q6" s="99">
        <f ca="1">IFERROR(SUMIF(INDIRECT($A6&amp;"!d$23:d$34"),Q$2,INDIRECT($A6&amp;"!g$23:g$34")),"")</f>
        <v>0</v>
      </c>
      <c r="R6" s="99">
        <f ca="1">IFERROR(SUMIF(INDIRECT($A6&amp;"!d$23:d$34"),Q$2,INDIRECT($A6&amp;"!h$23:h$34")),"")</f>
        <v>0</v>
      </c>
      <c r="S6" s="99">
        <f ca="1">IFERROR(SUMIF(INDIRECT($A6&amp;"!d$23:d$34"),S$2,INDIRECT($A6&amp;"!g$23:g$34")),"")</f>
        <v>0</v>
      </c>
      <c r="T6" s="99">
        <f ca="1">IFERROR(SUMIF(INDIRECT($A6&amp;"!d$23:d$34"),S$2,INDIRECT($A6&amp;"!h$23:h$34")),"")</f>
        <v>0</v>
      </c>
      <c r="U6" s="99">
        <f ca="1">IFERROR(SUMIF(INDIRECT($A6&amp;"!d$23:d$34"),U$2,INDIRECT($A6&amp;"!g$23:g$34")),"")</f>
        <v>0</v>
      </c>
      <c r="V6" s="99">
        <f ca="1">IFERROR(SUMIF(INDIRECT($A6&amp;"!d$23:d$34"),U$2,INDIRECT($A6&amp;"!h$23:h$34")),"")</f>
        <v>0</v>
      </c>
      <c r="W6" s="99">
        <f ca="1">IFERROR(SUMIF(INDIRECT($A6&amp;"!d$23:d$34"),W$2,INDIRECT($A6&amp;"!g$23:g$34")),"")</f>
        <v>0</v>
      </c>
      <c r="X6" s="99">
        <f ca="1">IFERROR(SUMIF(INDIRECT($A6&amp;"!d$23:d$34"),W$2,INDIRECT($A6&amp;"!h$23:h$34")),"")</f>
        <v>0</v>
      </c>
      <c r="Y6" s="99">
        <f ca="1">IFERROR(SUMIF(INDIRECT($A6&amp;"!d$23:d$34"),Y$2,INDIRECT($A6&amp;"!g$23:g$34")),"")</f>
        <v>0</v>
      </c>
      <c r="Z6" s="99">
        <f ca="1">IFERROR(SUMIF(INDIRECT($A6&amp;"!d$23:d$34"),Y$2,INDIRECT($A6&amp;"!h$23:h$34")),"")</f>
        <v>0</v>
      </c>
      <c r="AA6" s="99">
        <f ca="1">IFERROR(SUMIF(INDIRECT($A6&amp;"!d$23:d$34"),AA$2,INDIRECT($A6&amp;"!g$23:g$34")),"")</f>
        <v>0</v>
      </c>
      <c r="AB6" s="99">
        <f ca="1">IFERROR(SUMIF(INDIRECT($A6&amp;"!d$23:d$34"),AA$2,INDIRECT($A6&amp;"!h$23:h$34")),"")</f>
        <v>0</v>
      </c>
      <c r="AC6" s="99">
        <f ca="1">IFERROR(SUMIF(INDIRECT($A6&amp;"!d$23:d$34"),AC$2,INDIRECT($A6&amp;"!g$23:g$34")),"")</f>
        <v>0</v>
      </c>
      <c r="AD6" s="99">
        <f ca="1">IFERROR(SUMIF(INDIRECT($A6&amp;"!d$23:d$34"),AC$2,INDIRECT($A6&amp;"!h$23:h$34")),"")</f>
        <v>0</v>
      </c>
      <c r="AE6" s="99">
        <f ca="1">IFERROR(SUMIF(INDIRECT($A6&amp;"!d$23:d$34"),AE$2,INDIRECT($A6&amp;"!g$23:g$34")),"")</f>
        <v>0</v>
      </c>
      <c r="AF6" s="99">
        <f ca="1">IFERROR(SUMIF(INDIRECT($A6&amp;"!d$23:d$34"),AE$2,INDIRECT($A6&amp;"!h$23:h$34")),"")</f>
        <v>0</v>
      </c>
      <c r="AG6" s="105">
        <f t="shared" ref="AG6:AJ9" ca="1" si="7">IFERROR(SUMIF(INDIRECT($A6&amp;"!d$23:d$34"),AG$2,INDIRECT($A6&amp;"!h$23:h$34")),"")</f>
        <v>0</v>
      </c>
      <c r="AH6" s="105">
        <f t="shared" ca="1" si="7"/>
        <v>0</v>
      </c>
      <c r="AI6" s="105">
        <f t="shared" ca="1" si="7"/>
        <v>0</v>
      </c>
      <c r="AJ6" s="110">
        <f t="shared" ca="1" si="7"/>
        <v>0</v>
      </c>
      <c r="AK6" s="2"/>
      <c r="AL6" s="1" t="str">
        <f t="shared" ref="AL6:AL9" ca="1" si="8">IF(C6=(E6+G6+I6),"OK","NG")</f>
        <v>OK</v>
      </c>
      <c r="AM6" s="1" t="str">
        <f t="shared" ref="AM6:AM9" ca="1" si="9">IF(D6=(F6+H6+J6),"OK","NG")</f>
        <v>OK</v>
      </c>
      <c r="AN6" s="1" t="str">
        <f t="shared" ref="AN6:AN9" ca="1" si="10">IF(E6=(L6+N6+P6+R6+T6+V6+X6+Z6+AB6+AD6+AF6),"OK","NG")</f>
        <v>OK</v>
      </c>
      <c r="AO6" s="1" t="str">
        <f t="shared" ref="AO6:AO9" ca="1" si="11">IF(G6=(AG6+AH6+AI6),"OK","NG")</f>
        <v>OK</v>
      </c>
      <c r="AP6" s="1" t="str">
        <f t="shared" ref="AP6:AP9" ca="1" si="12">IF(I6=AJ6,"OK","NG")</f>
        <v>OK</v>
      </c>
    </row>
    <row r="7" spans="1:42" s="1" customFormat="1">
      <c r="A7" s="3">
        <v>3</v>
      </c>
      <c r="B7" s="7">
        <f ca="1">IFERROR(INDIRECT($A7&amp;"!$B$3",TRUE),"")</f>
        <v>0</v>
      </c>
      <c r="C7" s="93">
        <f ca="1">IFERROR(INDIRECT($A7&amp;"!B$40",TRUE),"")</f>
        <v>0</v>
      </c>
      <c r="D7" s="94">
        <f t="shared" ca="1" si="1"/>
        <v>0</v>
      </c>
      <c r="E7" s="93">
        <f ca="1">IFERROR(INDIRECT($A7&amp;"!$B$37",TRUE),"")</f>
        <v>0</v>
      </c>
      <c r="F7" s="94">
        <f t="shared" ca="1" si="2"/>
        <v>0</v>
      </c>
      <c r="G7" s="93">
        <f t="shared" ca="1" si="3"/>
        <v>0</v>
      </c>
      <c r="H7" s="94">
        <f t="shared" ca="1" si="4"/>
        <v>0</v>
      </c>
      <c r="I7" s="93">
        <f t="shared" ca="1" si="5"/>
        <v>0</v>
      </c>
      <c r="J7" s="94">
        <f t="shared" ref="J7:J70" ca="1" si="13">IFERROR(INDIRECT($A7&amp;"!$c$39",TRUE),"")</f>
        <v>0</v>
      </c>
      <c r="K7" s="99">
        <f t="shared" ca="1" si="6"/>
        <v>0</v>
      </c>
      <c r="L7" s="99">
        <f ca="1">IFERROR(SUMIF(INDIRECT($A7&amp;"!d$23:d$34"),K$2,INDIRECT($A7&amp;"!h$23:h$34")),"")</f>
        <v>0</v>
      </c>
      <c r="M7" s="99">
        <f ca="1">IFERROR(SUMIF(INDIRECT($A7&amp;"!d$23:d$34"),M$2,INDIRECT($A7&amp;"!g$23:g$34")),"")</f>
        <v>0</v>
      </c>
      <c r="N7" s="99">
        <f ca="1">IFERROR(SUMIF(INDIRECT($A7&amp;"!d$23:d$34"),M$2,INDIRECT($A7&amp;"!h$23:h$34")),"")</f>
        <v>0</v>
      </c>
      <c r="O7" s="99">
        <f ca="1">IFERROR(SUMIF(INDIRECT($A7&amp;"!d$23:d$34"),O$2,INDIRECT($A7&amp;"!g$23:g$34")),"")</f>
        <v>0</v>
      </c>
      <c r="P7" s="99">
        <f ca="1">IFERROR(SUMIF(INDIRECT($A7&amp;"!d$23:d$34"),O$2,INDIRECT($A7&amp;"!h$23:h$34")),"")</f>
        <v>0</v>
      </c>
      <c r="Q7" s="99">
        <f ca="1">IFERROR(SUMIF(INDIRECT($A7&amp;"!d$23:d$34"),Q$2,INDIRECT($A7&amp;"!g$23:g$34")),"")</f>
        <v>0</v>
      </c>
      <c r="R7" s="99">
        <f ca="1">IFERROR(SUMIF(INDIRECT($A7&amp;"!d$23:d$34"),Q$2,INDIRECT($A7&amp;"!h$23:h$34")),"")</f>
        <v>0</v>
      </c>
      <c r="S7" s="99">
        <f ca="1">IFERROR(SUMIF(INDIRECT($A7&amp;"!d$23:d$34"),S$2,INDIRECT($A7&amp;"!g$23:g$34")),"")</f>
        <v>0</v>
      </c>
      <c r="T7" s="99">
        <f ca="1">IFERROR(SUMIF(INDIRECT($A7&amp;"!d$23:d$34"),S$2,INDIRECT($A7&amp;"!h$23:h$34")),"")</f>
        <v>0</v>
      </c>
      <c r="U7" s="99">
        <f ca="1">IFERROR(SUMIF(INDIRECT($A7&amp;"!d$23:d$34"),U$2,INDIRECT($A7&amp;"!g$23:g$34")),"")</f>
        <v>0</v>
      </c>
      <c r="V7" s="99">
        <f ca="1">IFERROR(SUMIF(INDIRECT($A7&amp;"!d$23:d$34"),U$2,INDIRECT($A7&amp;"!h$23:h$34")),"")</f>
        <v>0</v>
      </c>
      <c r="W7" s="99">
        <f ca="1">IFERROR(SUMIF(INDIRECT($A7&amp;"!d$23:d$34"),W$2,INDIRECT($A7&amp;"!g$23:g$34")),"")</f>
        <v>0</v>
      </c>
      <c r="X7" s="99">
        <f ca="1">IFERROR(SUMIF(INDIRECT($A7&amp;"!d$23:d$34"),W$2,INDIRECT($A7&amp;"!h$23:h$34")),"")</f>
        <v>0</v>
      </c>
      <c r="Y7" s="99">
        <f ca="1">IFERROR(SUMIF(INDIRECT($A7&amp;"!d$23:d$34"),Y$2,INDIRECT($A7&amp;"!g$23:g$34")),"")</f>
        <v>0</v>
      </c>
      <c r="Z7" s="99">
        <f ca="1">IFERROR(SUMIF(INDIRECT($A7&amp;"!d$23:d$34"),Y$2,INDIRECT($A7&amp;"!h$23:h$34")),"")</f>
        <v>0</v>
      </c>
      <c r="AA7" s="99">
        <f ca="1">IFERROR(SUMIF(INDIRECT($A7&amp;"!d$23:d$34"),AA$2,INDIRECT($A7&amp;"!g$23:g$34")),"")</f>
        <v>0</v>
      </c>
      <c r="AB7" s="99">
        <f ca="1">IFERROR(SUMIF(INDIRECT($A7&amp;"!d$23:d$34"),AA$2,INDIRECT($A7&amp;"!h$23:h$34")),"")</f>
        <v>0</v>
      </c>
      <c r="AC7" s="99">
        <f ca="1">IFERROR(SUMIF(INDIRECT($A7&amp;"!d$23:d$34"),AC$2,INDIRECT($A7&amp;"!g$23:g$34")),"")</f>
        <v>0</v>
      </c>
      <c r="AD7" s="99">
        <f ca="1">IFERROR(SUMIF(INDIRECT($A7&amp;"!d$23:d$34"),AC$2,INDIRECT($A7&amp;"!h$23:h$34")),"")</f>
        <v>0</v>
      </c>
      <c r="AE7" s="99">
        <f ca="1">IFERROR(SUMIF(INDIRECT($A7&amp;"!d$23:d$34"),AE$2,INDIRECT($A7&amp;"!g$23:g$34")),"")</f>
        <v>0</v>
      </c>
      <c r="AF7" s="99">
        <f ca="1">IFERROR(SUMIF(INDIRECT($A7&amp;"!d$23:d$34"),AE$2,INDIRECT($A7&amp;"!h$23:h$34")),"")</f>
        <v>0</v>
      </c>
      <c r="AG7" s="105">
        <f t="shared" ca="1" si="7"/>
        <v>0</v>
      </c>
      <c r="AH7" s="105">
        <f t="shared" ca="1" si="7"/>
        <v>0</v>
      </c>
      <c r="AI7" s="105">
        <f t="shared" ca="1" si="7"/>
        <v>0</v>
      </c>
      <c r="AJ7" s="110">
        <f t="shared" ca="1" si="7"/>
        <v>0</v>
      </c>
      <c r="AK7" s="2"/>
      <c r="AL7" s="1" t="str">
        <f t="shared" ca="1" si="8"/>
        <v>OK</v>
      </c>
      <c r="AM7" s="1" t="str">
        <f t="shared" ca="1" si="9"/>
        <v>OK</v>
      </c>
      <c r="AN7" s="1" t="str">
        <f t="shared" ca="1" si="10"/>
        <v>OK</v>
      </c>
      <c r="AO7" s="1" t="str">
        <f t="shared" ca="1" si="11"/>
        <v>OK</v>
      </c>
      <c r="AP7" s="1" t="str">
        <f t="shared" ca="1" si="12"/>
        <v>OK</v>
      </c>
    </row>
    <row r="8" spans="1:42" s="1" customFormat="1">
      <c r="A8" s="2">
        <v>4</v>
      </c>
      <c r="B8" s="7">
        <f ca="1">IFERROR(INDIRECT($A8&amp;"!$B$3",TRUE),"")</f>
        <v>0</v>
      </c>
      <c r="C8" s="93">
        <f ca="1">IFERROR(INDIRECT($A8&amp;"!B$40",TRUE),"")</f>
        <v>0</v>
      </c>
      <c r="D8" s="94">
        <f t="shared" ca="1" si="1"/>
        <v>0</v>
      </c>
      <c r="E8" s="93">
        <f ca="1">IFERROR(INDIRECT($A8&amp;"!$B$37",TRUE),"")</f>
        <v>0</v>
      </c>
      <c r="F8" s="94">
        <f t="shared" ca="1" si="2"/>
        <v>0</v>
      </c>
      <c r="G8" s="93">
        <f t="shared" ca="1" si="3"/>
        <v>0</v>
      </c>
      <c r="H8" s="94">
        <f t="shared" ca="1" si="4"/>
        <v>0</v>
      </c>
      <c r="I8" s="93">
        <f t="shared" ca="1" si="5"/>
        <v>0</v>
      </c>
      <c r="J8" s="94">
        <f t="shared" ca="1" si="13"/>
        <v>0</v>
      </c>
      <c r="K8" s="99">
        <f t="shared" ca="1" si="6"/>
        <v>0</v>
      </c>
      <c r="L8" s="99">
        <f ca="1">IFERROR(SUMIF(INDIRECT($A8&amp;"!d$23:d$34"),K$2,INDIRECT($A8&amp;"!h$23:h$34")),"")</f>
        <v>0</v>
      </c>
      <c r="M8" s="99">
        <f ca="1">IFERROR(SUMIF(INDIRECT($A8&amp;"!d$23:d$34"),M$2,INDIRECT($A8&amp;"!g$23:g$34")),"")</f>
        <v>0</v>
      </c>
      <c r="N8" s="99">
        <f ca="1">IFERROR(SUMIF(INDIRECT($A8&amp;"!d$23:d$34"),M$2,INDIRECT($A8&amp;"!h$23:h$34")),"")</f>
        <v>0</v>
      </c>
      <c r="O8" s="99">
        <f ca="1">IFERROR(SUMIF(INDIRECT($A8&amp;"!d$23:d$34"),O$2,INDIRECT($A8&amp;"!g$23:g$34")),"")</f>
        <v>0</v>
      </c>
      <c r="P8" s="99">
        <f ca="1">IFERROR(SUMIF(INDIRECT($A8&amp;"!d$23:d$34"),O$2,INDIRECT($A8&amp;"!h$23:h$34")),"")</f>
        <v>0</v>
      </c>
      <c r="Q8" s="99">
        <f ca="1">IFERROR(SUMIF(INDIRECT($A8&amp;"!d$23:d$34"),Q$2,INDIRECT($A8&amp;"!g$23:g$34")),"")</f>
        <v>0</v>
      </c>
      <c r="R8" s="99">
        <f ca="1">IFERROR(SUMIF(INDIRECT($A8&amp;"!d$23:d$34"),Q$2,INDIRECT($A8&amp;"!h$23:h$34")),"")</f>
        <v>0</v>
      </c>
      <c r="S8" s="99">
        <f ca="1">IFERROR(SUMIF(INDIRECT($A8&amp;"!d$23:d$34"),S$2,INDIRECT($A8&amp;"!g$23:g$34")),"")</f>
        <v>0</v>
      </c>
      <c r="T8" s="99">
        <f ca="1">IFERROR(SUMIF(INDIRECT($A8&amp;"!d$23:d$34"),S$2,INDIRECT($A8&amp;"!h$23:h$34")),"")</f>
        <v>0</v>
      </c>
      <c r="U8" s="99">
        <f ca="1">IFERROR(SUMIF(INDIRECT($A8&amp;"!d$23:d$34"),U$2,INDIRECT($A8&amp;"!g$23:g$34")),"")</f>
        <v>0</v>
      </c>
      <c r="V8" s="99">
        <f ca="1">IFERROR(SUMIF(INDIRECT($A8&amp;"!d$23:d$34"),U$2,INDIRECT($A8&amp;"!h$23:h$34")),"")</f>
        <v>0</v>
      </c>
      <c r="W8" s="99">
        <f ca="1">IFERROR(SUMIF(INDIRECT($A8&amp;"!d$23:d$34"),W$2,INDIRECT($A8&amp;"!g$23:g$34")),"")</f>
        <v>0</v>
      </c>
      <c r="X8" s="99">
        <f ca="1">IFERROR(SUMIF(INDIRECT($A8&amp;"!d$23:d$34"),W$2,INDIRECT($A8&amp;"!h$23:h$34")),"")</f>
        <v>0</v>
      </c>
      <c r="Y8" s="99">
        <f ca="1">IFERROR(SUMIF(INDIRECT($A8&amp;"!d$23:d$34"),Y$2,INDIRECT($A8&amp;"!g$23:g$34")),"")</f>
        <v>0</v>
      </c>
      <c r="Z8" s="99">
        <f ca="1">IFERROR(SUMIF(INDIRECT($A8&amp;"!d$23:d$34"),Y$2,INDIRECT($A8&amp;"!h$23:h$34")),"")</f>
        <v>0</v>
      </c>
      <c r="AA8" s="99">
        <f ca="1">IFERROR(SUMIF(INDIRECT($A8&amp;"!d$23:d$34"),AA$2,INDIRECT($A8&amp;"!g$23:g$34")),"")</f>
        <v>0</v>
      </c>
      <c r="AB8" s="99">
        <f ca="1">IFERROR(SUMIF(INDIRECT($A8&amp;"!d$23:d$34"),AA$2,INDIRECT($A8&amp;"!h$23:h$34")),"")</f>
        <v>0</v>
      </c>
      <c r="AC8" s="99">
        <f ca="1">IFERROR(SUMIF(INDIRECT($A8&amp;"!d$23:d$34"),AC$2,INDIRECT($A8&amp;"!g$23:g$34")),"")</f>
        <v>0</v>
      </c>
      <c r="AD8" s="99">
        <f ca="1">IFERROR(SUMIF(INDIRECT($A8&amp;"!d$23:d$34"),AC$2,INDIRECT($A8&amp;"!h$23:h$34")),"")</f>
        <v>0</v>
      </c>
      <c r="AE8" s="99">
        <f ca="1">IFERROR(SUMIF(INDIRECT($A8&amp;"!d$23:d$34"),AE$2,INDIRECT($A8&amp;"!g$23:g$34")),"")</f>
        <v>0</v>
      </c>
      <c r="AF8" s="99">
        <f ca="1">IFERROR(SUMIF(INDIRECT($A8&amp;"!d$23:d$34"),AE$2,INDIRECT($A8&amp;"!h$23:h$34")),"")</f>
        <v>0</v>
      </c>
      <c r="AG8" s="105">
        <f t="shared" ca="1" si="7"/>
        <v>0</v>
      </c>
      <c r="AH8" s="105">
        <f t="shared" ca="1" si="7"/>
        <v>0</v>
      </c>
      <c r="AI8" s="105">
        <f t="shared" ca="1" si="7"/>
        <v>0</v>
      </c>
      <c r="AJ8" s="110">
        <f t="shared" ca="1" si="7"/>
        <v>0</v>
      </c>
      <c r="AK8" s="2"/>
      <c r="AL8" s="1" t="str">
        <f t="shared" ca="1" si="8"/>
        <v>OK</v>
      </c>
      <c r="AM8" s="1" t="str">
        <f t="shared" ca="1" si="9"/>
        <v>OK</v>
      </c>
      <c r="AN8" s="1" t="str">
        <f t="shared" ca="1" si="10"/>
        <v>OK</v>
      </c>
      <c r="AO8" s="1" t="str">
        <f t="shared" ca="1" si="11"/>
        <v>OK</v>
      </c>
      <c r="AP8" s="1" t="str">
        <f t="shared" ca="1" si="12"/>
        <v>OK</v>
      </c>
    </row>
    <row r="9" spans="1:42" s="1" customFormat="1">
      <c r="A9" s="2">
        <v>5</v>
      </c>
      <c r="B9" s="7">
        <f ca="1">IFERROR(INDIRECT($A9&amp;"!$B$3",TRUE),"")</f>
        <v>0</v>
      </c>
      <c r="C9" s="93">
        <f ca="1">IFERROR(INDIRECT($A9&amp;"!B$40",TRUE),"")</f>
        <v>0</v>
      </c>
      <c r="D9" s="94">
        <f t="shared" ca="1" si="1"/>
        <v>0</v>
      </c>
      <c r="E9" s="93">
        <f ca="1">IFERROR(INDIRECT($A9&amp;"!$B$37",TRUE),"")</f>
        <v>0</v>
      </c>
      <c r="F9" s="94">
        <f t="shared" ca="1" si="2"/>
        <v>0</v>
      </c>
      <c r="G9" s="93">
        <f t="shared" ca="1" si="3"/>
        <v>0</v>
      </c>
      <c r="H9" s="94">
        <f t="shared" ca="1" si="4"/>
        <v>0</v>
      </c>
      <c r="I9" s="93">
        <f t="shared" ca="1" si="5"/>
        <v>0</v>
      </c>
      <c r="J9" s="94">
        <f t="shared" ca="1" si="13"/>
        <v>0</v>
      </c>
      <c r="K9" s="99">
        <f t="shared" ca="1" si="6"/>
        <v>0</v>
      </c>
      <c r="L9" s="99">
        <f ca="1">IFERROR(SUMIF(INDIRECT($A9&amp;"!d$23:d$34"),K$2,INDIRECT($A9&amp;"!h$23:h$34")),"")</f>
        <v>0</v>
      </c>
      <c r="M9" s="99">
        <f ca="1">IFERROR(SUMIF(INDIRECT($A9&amp;"!d$23:d$34"),M$2,INDIRECT($A9&amp;"!g$23:g$34")),"")</f>
        <v>0</v>
      </c>
      <c r="N9" s="99">
        <f ca="1">IFERROR(SUMIF(INDIRECT($A9&amp;"!d$23:d$34"),M$2,INDIRECT($A9&amp;"!h$23:h$34")),"")</f>
        <v>0</v>
      </c>
      <c r="O9" s="99">
        <f ca="1">IFERROR(SUMIF(INDIRECT($A9&amp;"!d$23:d$34"),O$2,INDIRECT($A9&amp;"!g$23:g$34")),"")</f>
        <v>0</v>
      </c>
      <c r="P9" s="99">
        <f ca="1">IFERROR(SUMIF(INDIRECT($A9&amp;"!d$23:d$34"),O$2,INDIRECT($A9&amp;"!h$23:h$34")),"")</f>
        <v>0</v>
      </c>
      <c r="Q9" s="99">
        <f ca="1">IFERROR(SUMIF(INDIRECT($A9&amp;"!d$23:d$34"),Q$2,INDIRECT($A9&amp;"!g$23:g$34")),"")</f>
        <v>0</v>
      </c>
      <c r="R9" s="99">
        <f ca="1">IFERROR(SUMIF(INDIRECT($A9&amp;"!d$23:d$34"),Q$2,INDIRECT($A9&amp;"!h$23:h$34")),"")</f>
        <v>0</v>
      </c>
      <c r="S9" s="99">
        <f ca="1">IFERROR(SUMIF(INDIRECT($A9&amp;"!d$23:d$34"),S$2,INDIRECT($A9&amp;"!g$23:g$34")),"")</f>
        <v>0</v>
      </c>
      <c r="T9" s="99">
        <f ca="1">IFERROR(SUMIF(INDIRECT($A9&amp;"!d$23:d$34"),S$2,INDIRECT($A9&amp;"!h$23:h$34")),"")</f>
        <v>0</v>
      </c>
      <c r="U9" s="99">
        <f ca="1">IFERROR(SUMIF(INDIRECT($A9&amp;"!d$23:d$34"),U$2,INDIRECT($A9&amp;"!g$23:g$34")),"")</f>
        <v>0</v>
      </c>
      <c r="V9" s="99">
        <f ca="1">IFERROR(SUMIF(INDIRECT($A9&amp;"!d$23:d$34"),U$2,INDIRECT($A9&amp;"!h$23:h$34")),"")</f>
        <v>0</v>
      </c>
      <c r="W9" s="99">
        <f ca="1">IFERROR(SUMIF(INDIRECT($A9&amp;"!d$23:d$34"),W$2,INDIRECT($A9&amp;"!g$23:g$34")),"")</f>
        <v>0</v>
      </c>
      <c r="X9" s="99">
        <f ca="1">IFERROR(SUMIF(INDIRECT($A9&amp;"!d$23:d$34"),W$2,INDIRECT($A9&amp;"!h$23:h$34")),"")</f>
        <v>0</v>
      </c>
      <c r="Y9" s="99">
        <f ca="1">IFERROR(SUMIF(INDIRECT($A9&amp;"!d$23:d$34"),Y$2,INDIRECT($A9&amp;"!g$23:g$34")),"")</f>
        <v>0</v>
      </c>
      <c r="Z9" s="99">
        <f ca="1">IFERROR(SUMIF(INDIRECT($A9&amp;"!d$23:d$34"),Y$2,INDIRECT($A9&amp;"!h$23:h$34")),"")</f>
        <v>0</v>
      </c>
      <c r="AA9" s="99">
        <f ca="1">IFERROR(SUMIF(INDIRECT($A9&amp;"!d$23:d$34"),AA$2,INDIRECT($A9&amp;"!g$23:g$34")),"")</f>
        <v>0</v>
      </c>
      <c r="AB9" s="99">
        <f ca="1">IFERROR(SUMIF(INDIRECT($A9&amp;"!d$23:d$34"),AA$2,INDIRECT($A9&amp;"!h$23:h$34")),"")</f>
        <v>0</v>
      </c>
      <c r="AC9" s="99">
        <f ca="1">IFERROR(SUMIF(INDIRECT($A9&amp;"!d$23:d$34"),AC$2,INDIRECT($A9&amp;"!g$23:g$34")),"")</f>
        <v>0</v>
      </c>
      <c r="AD9" s="99">
        <f ca="1">IFERROR(SUMIF(INDIRECT($A9&amp;"!d$23:d$34"),AC$2,INDIRECT($A9&amp;"!h$23:h$34")),"")</f>
        <v>0</v>
      </c>
      <c r="AE9" s="99">
        <f ca="1">IFERROR(SUMIF(INDIRECT($A9&amp;"!d$23:d$34"),AE$2,INDIRECT($A9&amp;"!g$23:g$34")),"")</f>
        <v>0</v>
      </c>
      <c r="AF9" s="99">
        <f ca="1">IFERROR(SUMIF(INDIRECT($A9&amp;"!d$23:d$34"),AE$2,INDIRECT($A9&amp;"!h$23:h$34")),"")</f>
        <v>0</v>
      </c>
      <c r="AG9" s="105">
        <f t="shared" ca="1" si="7"/>
        <v>0</v>
      </c>
      <c r="AH9" s="105">
        <f t="shared" ca="1" si="7"/>
        <v>0</v>
      </c>
      <c r="AI9" s="105">
        <f t="shared" ca="1" si="7"/>
        <v>0</v>
      </c>
      <c r="AJ9" s="110">
        <f t="shared" ca="1" si="7"/>
        <v>0</v>
      </c>
      <c r="AK9" s="2"/>
      <c r="AL9" s="1" t="str">
        <f t="shared" ca="1" si="8"/>
        <v>OK</v>
      </c>
      <c r="AM9" s="1" t="str">
        <f t="shared" ca="1" si="9"/>
        <v>OK</v>
      </c>
      <c r="AN9" s="1" t="str">
        <f t="shared" ca="1" si="10"/>
        <v>OK</v>
      </c>
      <c r="AO9" s="1" t="str">
        <f t="shared" ca="1" si="11"/>
        <v>OK</v>
      </c>
      <c r="AP9" s="1" t="str">
        <f t="shared" ca="1" si="12"/>
        <v>OK</v>
      </c>
    </row>
    <row r="10" spans="1:42" s="1" customFormat="1">
      <c r="A10" s="2">
        <v>6</v>
      </c>
      <c r="B10" s="7">
        <f t="shared" ref="B10:B73" ca="1" si="14">IFERROR(INDIRECT($A10&amp;"!$B$3",TRUE),"")</f>
        <v>0</v>
      </c>
      <c r="C10" s="93">
        <f t="shared" ref="C10:C73" ca="1" si="15">IFERROR(INDIRECT($A10&amp;"!B$40",TRUE),"")</f>
        <v>0</v>
      </c>
      <c r="D10" s="94">
        <f t="shared" ca="1" si="1"/>
        <v>0</v>
      </c>
      <c r="E10" s="93">
        <f t="shared" ref="E10:E73" ca="1" si="16">IFERROR(INDIRECT($A10&amp;"!$B$37",TRUE),"")</f>
        <v>0</v>
      </c>
      <c r="F10" s="94">
        <f t="shared" ca="1" si="2"/>
        <v>0</v>
      </c>
      <c r="G10" s="93">
        <f t="shared" ca="1" si="3"/>
        <v>0</v>
      </c>
      <c r="H10" s="94">
        <f t="shared" ca="1" si="4"/>
        <v>0</v>
      </c>
      <c r="I10" s="93">
        <f t="shared" ca="1" si="5"/>
        <v>0</v>
      </c>
      <c r="J10" s="94">
        <f t="shared" ca="1" si="13"/>
        <v>0</v>
      </c>
      <c r="K10" s="99">
        <f t="shared" ca="1" si="6"/>
        <v>0</v>
      </c>
      <c r="L10" s="99">
        <f t="shared" ref="L10:L73" ca="1" si="17">IFERROR(SUMIF(INDIRECT($A10&amp;"!d$23:d$34"),K$2,INDIRECT($A10&amp;"!h$23:h$34")),"")</f>
        <v>0</v>
      </c>
      <c r="M10" s="99">
        <f t="shared" ref="M10:M73" ca="1" si="18">IFERROR(SUMIF(INDIRECT($A10&amp;"!d$23:d$34"),M$2,INDIRECT($A10&amp;"!g$23:g$34")),"")</f>
        <v>0</v>
      </c>
      <c r="N10" s="99">
        <f t="shared" ref="N10:N73" ca="1" si="19">IFERROR(SUMIF(INDIRECT($A10&amp;"!d$23:d$34"),M$2,INDIRECT($A10&amp;"!h$23:h$34")),"")</f>
        <v>0</v>
      </c>
      <c r="O10" s="99">
        <f t="shared" ref="O10:O73" ca="1" si="20">IFERROR(SUMIF(INDIRECT($A10&amp;"!d$23:d$34"),O$2,INDIRECT($A10&amp;"!g$23:g$34")),"")</f>
        <v>0</v>
      </c>
      <c r="P10" s="99">
        <f t="shared" ref="P10:P73" ca="1" si="21">IFERROR(SUMIF(INDIRECT($A10&amp;"!d$23:d$34"),O$2,INDIRECT($A10&amp;"!h$23:h$34")),"")</f>
        <v>0</v>
      </c>
      <c r="Q10" s="99">
        <f t="shared" ref="Q10:Q73" ca="1" si="22">IFERROR(SUMIF(INDIRECT($A10&amp;"!d$23:d$34"),Q$2,INDIRECT($A10&amp;"!g$23:g$34")),"")</f>
        <v>0</v>
      </c>
      <c r="R10" s="99">
        <f t="shared" ref="R10:R73" ca="1" si="23">IFERROR(SUMIF(INDIRECT($A10&amp;"!d$23:d$34"),Q$2,INDIRECT($A10&amp;"!h$23:h$34")),"")</f>
        <v>0</v>
      </c>
      <c r="S10" s="99">
        <f t="shared" ref="S10:S73" ca="1" si="24">IFERROR(SUMIF(INDIRECT($A10&amp;"!d$23:d$34"),S$2,INDIRECT($A10&amp;"!g$23:g$34")),"")</f>
        <v>0</v>
      </c>
      <c r="T10" s="99">
        <f t="shared" ref="T10:T73" ca="1" si="25">IFERROR(SUMIF(INDIRECT($A10&amp;"!d$23:d$34"),S$2,INDIRECT($A10&amp;"!h$23:h$34")),"")</f>
        <v>0</v>
      </c>
      <c r="U10" s="99">
        <f t="shared" ref="U10:U73" ca="1" si="26">IFERROR(SUMIF(INDIRECT($A10&amp;"!d$23:d$34"),U$2,INDIRECT($A10&amp;"!g$23:g$34")),"")</f>
        <v>0</v>
      </c>
      <c r="V10" s="99">
        <f t="shared" ref="V10:V73" ca="1" si="27">IFERROR(SUMIF(INDIRECT($A10&amp;"!d$23:d$34"),U$2,INDIRECT($A10&amp;"!h$23:h$34")),"")</f>
        <v>0</v>
      </c>
      <c r="W10" s="99">
        <f t="shared" ref="W10:W73" ca="1" si="28">IFERROR(SUMIF(INDIRECT($A10&amp;"!d$23:d$34"),W$2,INDIRECT($A10&amp;"!g$23:g$34")),"")</f>
        <v>0</v>
      </c>
      <c r="X10" s="99">
        <f t="shared" ref="X10:X73" ca="1" si="29">IFERROR(SUMIF(INDIRECT($A10&amp;"!d$23:d$34"),W$2,INDIRECT($A10&amp;"!h$23:h$34")),"")</f>
        <v>0</v>
      </c>
      <c r="Y10" s="99">
        <f t="shared" ref="Y10:Y73" ca="1" si="30">IFERROR(SUMIF(INDIRECT($A10&amp;"!d$23:d$34"),Y$2,INDIRECT($A10&amp;"!g$23:g$34")),"")</f>
        <v>0</v>
      </c>
      <c r="Z10" s="99">
        <f t="shared" ref="Z10:Z73" ca="1" si="31">IFERROR(SUMIF(INDIRECT($A10&amp;"!d$23:d$34"),Y$2,INDIRECT($A10&amp;"!h$23:h$34")),"")</f>
        <v>0</v>
      </c>
      <c r="AA10" s="99">
        <f t="shared" ref="AA10:AA73" ca="1" si="32">IFERROR(SUMIF(INDIRECT($A10&amp;"!d$23:d$34"),AA$2,INDIRECT($A10&amp;"!g$23:g$34")),"")</f>
        <v>0</v>
      </c>
      <c r="AB10" s="99">
        <f t="shared" ref="AB10:AB73" ca="1" si="33">IFERROR(SUMIF(INDIRECT($A10&amp;"!d$23:d$34"),AA$2,INDIRECT($A10&amp;"!h$23:h$34")),"")</f>
        <v>0</v>
      </c>
      <c r="AC10" s="99">
        <f t="shared" ref="AC10:AC73" ca="1" si="34">IFERROR(SUMIF(INDIRECT($A10&amp;"!d$23:d$34"),AC$2,INDIRECT($A10&amp;"!g$23:g$34")),"")</f>
        <v>0</v>
      </c>
      <c r="AD10" s="99">
        <f t="shared" ref="AD10:AD73" ca="1" si="35">IFERROR(SUMIF(INDIRECT($A10&amp;"!d$23:d$34"),AC$2,INDIRECT($A10&amp;"!h$23:h$34")),"")</f>
        <v>0</v>
      </c>
      <c r="AE10" s="99">
        <f t="shared" ref="AE10:AE73" ca="1" si="36">IFERROR(SUMIF(INDIRECT($A10&amp;"!d$23:d$34"),AE$2,INDIRECT($A10&amp;"!g$23:g$34")),"")</f>
        <v>0</v>
      </c>
      <c r="AF10" s="99">
        <f t="shared" ref="AF10:AF73" ca="1" si="37">IFERROR(SUMIF(INDIRECT($A10&amp;"!d$23:d$34"),AE$2,INDIRECT($A10&amp;"!h$23:h$34")),"")</f>
        <v>0</v>
      </c>
      <c r="AG10" s="105">
        <f t="shared" ref="AG10:AJ41" ca="1" si="38">IFERROR(SUMIF(INDIRECT($A10&amp;"!d$23:d$34"),AG$2,INDIRECT($A10&amp;"!h$23:h$34")),"")</f>
        <v>0</v>
      </c>
      <c r="AH10" s="105">
        <f t="shared" ca="1" si="38"/>
        <v>0</v>
      </c>
      <c r="AI10" s="105">
        <f t="shared" ca="1" si="38"/>
        <v>0</v>
      </c>
      <c r="AJ10" s="110">
        <f t="shared" ca="1" si="38"/>
        <v>0</v>
      </c>
      <c r="AK10" s="2"/>
      <c r="AL10" s="1" t="str">
        <f t="shared" ref="AL10:AL73" ca="1" si="39">IF(C10=(E10+G10+I10),"OK","NG")</f>
        <v>OK</v>
      </c>
      <c r="AM10" s="1" t="str">
        <f t="shared" ref="AM10:AM73" ca="1" si="40">IF(D10=(F10+H10+J10),"OK","NG")</f>
        <v>OK</v>
      </c>
      <c r="AN10" s="1" t="str">
        <f t="shared" ref="AN10:AN73" ca="1" si="41">IF(E10=(L10+N10+P10+R10+T10+V10+X10+Z10+AB10+AD10+AF10),"OK","NG")</f>
        <v>OK</v>
      </c>
      <c r="AO10" s="1" t="str">
        <f t="shared" ref="AO10:AO73" ca="1" si="42">IF(G10=(AG10+AH10+AI10),"OK","NG")</f>
        <v>OK</v>
      </c>
      <c r="AP10" s="1" t="str">
        <f t="shared" ref="AP10:AP73" ca="1" si="43">IF(I10=AJ10,"OK","NG")</f>
        <v>OK</v>
      </c>
    </row>
    <row r="11" spans="1:42" s="1" customFormat="1">
      <c r="A11" s="2">
        <v>7</v>
      </c>
      <c r="B11" s="7">
        <f t="shared" ca="1" si="14"/>
        <v>0</v>
      </c>
      <c r="C11" s="93">
        <f t="shared" ca="1" si="15"/>
        <v>0</v>
      </c>
      <c r="D11" s="94">
        <f t="shared" ca="1" si="1"/>
        <v>0</v>
      </c>
      <c r="E11" s="93">
        <f t="shared" ca="1" si="16"/>
        <v>0</v>
      </c>
      <c r="F11" s="94">
        <f t="shared" ca="1" si="2"/>
        <v>0</v>
      </c>
      <c r="G11" s="93">
        <f t="shared" ca="1" si="3"/>
        <v>0</v>
      </c>
      <c r="H11" s="94">
        <f t="shared" ca="1" si="4"/>
        <v>0</v>
      </c>
      <c r="I11" s="93">
        <f t="shared" ca="1" si="5"/>
        <v>0</v>
      </c>
      <c r="J11" s="94">
        <f t="shared" ca="1" si="13"/>
        <v>0</v>
      </c>
      <c r="K11" s="99">
        <f t="shared" ca="1" si="6"/>
        <v>0</v>
      </c>
      <c r="L11" s="99">
        <f t="shared" ca="1" si="17"/>
        <v>0</v>
      </c>
      <c r="M11" s="99">
        <f t="shared" ca="1" si="18"/>
        <v>0</v>
      </c>
      <c r="N11" s="99">
        <f t="shared" ca="1" si="19"/>
        <v>0</v>
      </c>
      <c r="O11" s="99">
        <f t="shared" ca="1" si="20"/>
        <v>0</v>
      </c>
      <c r="P11" s="99">
        <f t="shared" ca="1" si="21"/>
        <v>0</v>
      </c>
      <c r="Q11" s="99">
        <f t="shared" ca="1" si="22"/>
        <v>0</v>
      </c>
      <c r="R11" s="99">
        <f t="shared" ca="1" si="23"/>
        <v>0</v>
      </c>
      <c r="S11" s="99">
        <f t="shared" ca="1" si="24"/>
        <v>0</v>
      </c>
      <c r="T11" s="99">
        <f t="shared" ca="1" si="25"/>
        <v>0</v>
      </c>
      <c r="U11" s="99">
        <f t="shared" ca="1" si="26"/>
        <v>0</v>
      </c>
      <c r="V11" s="99">
        <f t="shared" ca="1" si="27"/>
        <v>0</v>
      </c>
      <c r="W11" s="99">
        <f t="shared" ca="1" si="28"/>
        <v>0</v>
      </c>
      <c r="X11" s="99">
        <f t="shared" ca="1" si="29"/>
        <v>0</v>
      </c>
      <c r="Y11" s="99">
        <f t="shared" ca="1" si="30"/>
        <v>0</v>
      </c>
      <c r="Z11" s="99">
        <f t="shared" ca="1" si="31"/>
        <v>0</v>
      </c>
      <c r="AA11" s="99">
        <f t="shared" ca="1" si="32"/>
        <v>0</v>
      </c>
      <c r="AB11" s="99">
        <f t="shared" ca="1" si="33"/>
        <v>0</v>
      </c>
      <c r="AC11" s="99">
        <f t="shared" ca="1" si="34"/>
        <v>0</v>
      </c>
      <c r="AD11" s="99">
        <f t="shared" ca="1" si="35"/>
        <v>0</v>
      </c>
      <c r="AE11" s="99">
        <f t="shared" ca="1" si="36"/>
        <v>0</v>
      </c>
      <c r="AF11" s="99">
        <f t="shared" ca="1" si="37"/>
        <v>0</v>
      </c>
      <c r="AG11" s="105">
        <f t="shared" ca="1" si="38"/>
        <v>0</v>
      </c>
      <c r="AH11" s="105">
        <f t="shared" ca="1" si="38"/>
        <v>0</v>
      </c>
      <c r="AI11" s="105">
        <f t="shared" ca="1" si="38"/>
        <v>0</v>
      </c>
      <c r="AJ11" s="110">
        <f t="shared" ca="1" si="38"/>
        <v>0</v>
      </c>
      <c r="AK11" s="2"/>
      <c r="AL11" s="1" t="str">
        <f t="shared" ca="1" si="39"/>
        <v>OK</v>
      </c>
      <c r="AM11" s="1" t="str">
        <f t="shared" ca="1" si="40"/>
        <v>OK</v>
      </c>
      <c r="AN11" s="1" t="str">
        <f t="shared" ca="1" si="41"/>
        <v>OK</v>
      </c>
      <c r="AO11" s="1" t="str">
        <f t="shared" ca="1" si="42"/>
        <v>OK</v>
      </c>
      <c r="AP11" s="1" t="str">
        <f t="shared" ca="1" si="43"/>
        <v>OK</v>
      </c>
    </row>
    <row r="12" spans="1:42" s="1" customFormat="1">
      <c r="A12" s="2">
        <v>8</v>
      </c>
      <c r="B12" s="7">
        <f t="shared" ca="1" si="14"/>
        <v>0</v>
      </c>
      <c r="C12" s="93">
        <f t="shared" ca="1" si="15"/>
        <v>0</v>
      </c>
      <c r="D12" s="94">
        <f t="shared" ca="1" si="1"/>
        <v>0</v>
      </c>
      <c r="E12" s="93">
        <f t="shared" ca="1" si="16"/>
        <v>0</v>
      </c>
      <c r="F12" s="94">
        <f t="shared" ca="1" si="2"/>
        <v>0</v>
      </c>
      <c r="G12" s="93">
        <f t="shared" ca="1" si="3"/>
        <v>0</v>
      </c>
      <c r="H12" s="94">
        <f t="shared" ca="1" si="4"/>
        <v>0</v>
      </c>
      <c r="I12" s="93">
        <f t="shared" ca="1" si="5"/>
        <v>0</v>
      </c>
      <c r="J12" s="94">
        <f t="shared" ca="1" si="13"/>
        <v>0</v>
      </c>
      <c r="K12" s="99">
        <f t="shared" ca="1" si="6"/>
        <v>0</v>
      </c>
      <c r="L12" s="99">
        <f t="shared" ca="1" si="17"/>
        <v>0</v>
      </c>
      <c r="M12" s="99">
        <f t="shared" ca="1" si="18"/>
        <v>0</v>
      </c>
      <c r="N12" s="99">
        <f t="shared" ca="1" si="19"/>
        <v>0</v>
      </c>
      <c r="O12" s="99">
        <f t="shared" ca="1" si="20"/>
        <v>0</v>
      </c>
      <c r="P12" s="99">
        <f t="shared" ca="1" si="21"/>
        <v>0</v>
      </c>
      <c r="Q12" s="99">
        <f t="shared" ca="1" si="22"/>
        <v>0</v>
      </c>
      <c r="R12" s="99">
        <f t="shared" ca="1" si="23"/>
        <v>0</v>
      </c>
      <c r="S12" s="99">
        <f t="shared" ca="1" si="24"/>
        <v>0</v>
      </c>
      <c r="T12" s="99">
        <f t="shared" ca="1" si="25"/>
        <v>0</v>
      </c>
      <c r="U12" s="99">
        <f t="shared" ca="1" si="26"/>
        <v>0</v>
      </c>
      <c r="V12" s="99">
        <f t="shared" ca="1" si="27"/>
        <v>0</v>
      </c>
      <c r="W12" s="99">
        <f t="shared" ca="1" si="28"/>
        <v>0</v>
      </c>
      <c r="X12" s="99">
        <f t="shared" ca="1" si="29"/>
        <v>0</v>
      </c>
      <c r="Y12" s="99">
        <f t="shared" ca="1" si="30"/>
        <v>0</v>
      </c>
      <c r="Z12" s="99">
        <f t="shared" ca="1" si="31"/>
        <v>0</v>
      </c>
      <c r="AA12" s="99">
        <f t="shared" ca="1" si="32"/>
        <v>0</v>
      </c>
      <c r="AB12" s="99">
        <f t="shared" ca="1" si="33"/>
        <v>0</v>
      </c>
      <c r="AC12" s="99">
        <f t="shared" ca="1" si="34"/>
        <v>0</v>
      </c>
      <c r="AD12" s="99">
        <f t="shared" ca="1" si="35"/>
        <v>0</v>
      </c>
      <c r="AE12" s="99">
        <f t="shared" ca="1" si="36"/>
        <v>0</v>
      </c>
      <c r="AF12" s="99">
        <f t="shared" ca="1" si="37"/>
        <v>0</v>
      </c>
      <c r="AG12" s="105">
        <f t="shared" ca="1" si="38"/>
        <v>0</v>
      </c>
      <c r="AH12" s="105">
        <f t="shared" ca="1" si="38"/>
        <v>0</v>
      </c>
      <c r="AI12" s="105">
        <f t="shared" ca="1" si="38"/>
        <v>0</v>
      </c>
      <c r="AJ12" s="110">
        <f t="shared" ca="1" si="38"/>
        <v>0</v>
      </c>
      <c r="AK12" s="2"/>
      <c r="AL12" s="1" t="str">
        <f t="shared" ca="1" si="39"/>
        <v>OK</v>
      </c>
      <c r="AM12" s="1" t="str">
        <f t="shared" ca="1" si="40"/>
        <v>OK</v>
      </c>
      <c r="AN12" s="1" t="str">
        <f t="shared" ca="1" si="41"/>
        <v>OK</v>
      </c>
      <c r="AO12" s="1" t="str">
        <f t="shared" ca="1" si="42"/>
        <v>OK</v>
      </c>
      <c r="AP12" s="1" t="str">
        <f t="shared" ca="1" si="43"/>
        <v>OK</v>
      </c>
    </row>
    <row r="13" spans="1:42" s="1" customFormat="1">
      <c r="A13" s="2">
        <v>9</v>
      </c>
      <c r="B13" s="7">
        <f t="shared" ca="1" si="14"/>
        <v>0</v>
      </c>
      <c r="C13" s="93">
        <f t="shared" ca="1" si="15"/>
        <v>0</v>
      </c>
      <c r="D13" s="94">
        <f t="shared" ca="1" si="1"/>
        <v>0</v>
      </c>
      <c r="E13" s="93">
        <f t="shared" ca="1" si="16"/>
        <v>0</v>
      </c>
      <c r="F13" s="94">
        <f t="shared" ca="1" si="2"/>
        <v>0</v>
      </c>
      <c r="G13" s="93">
        <f t="shared" ca="1" si="3"/>
        <v>0</v>
      </c>
      <c r="H13" s="94">
        <f t="shared" ca="1" si="4"/>
        <v>0</v>
      </c>
      <c r="I13" s="93">
        <f t="shared" ca="1" si="5"/>
        <v>0</v>
      </c>
      <c r="J13" s="94">
        <f t="shared" ca="1" si="13"/>
        <v>0</v>
      </c>
      <c r="K13" s="99">
        <f t="shared" ca="1" si="6"/>
        <v>0</v>
      </c>
      <c r="L13" s="99">
        <f t="shared" ca="1" si="17"/>
        <v>0</v>
      </c>
      <c r="M13" s="99">
        <f t="shared" ca="1" si="18"/>
        <v>0</v>
      </c>
      <c r="N13" s="99">
        <f t="shared" ca="1" si="19"/>
        <v>0</v>
      </c>
      <c r="O13" s="99">
        <f t="shared" ca="1" si="20"/>
        <v>0</v>
      </c>
      <c r="P13" s="99">
        <f t="shared" ca="1" si="21"/>
        <v>0</v>
      </c>
      <c r="Q13" s="99">
        <f t="shared" ca="1" si="22"/>
        <v>0</v>
      </c>
      <c r="R13" s="99">
        <f t="shared" ca="1" si="23"/>
        <v>0</v>
      </c>
      <c r="S13" s="99">
        <f t="shared" ca="1" si="24"/>
        <v>0</v>
      </c>
      <c r="T13" s="99">
        <f t="shared" ca="1" si="25"/>
        <v>0</v>
      </c>
      <c r="U13" s="99">
        <f t="shared" ca="1" si="26"/>
        <v>0</v>
      </c>
      <c r="V13" s="99">
        <f t="shared" ca="1" si="27"/>
        <v>0</v>
      </c>
      <c r="W13" s="99">
        <f t="shared" ca="1" si="28"/>
        <v>0</v>
      </c>
      <c r="X13" s="99">
        <f t="shared" ca="1" si="29"/>
        <v>0</v>
      </c>
      <c r="Y13" s="99">
        <f t="shared" ca="1" si="30"/>
        <v>0</v>
      </c>
      <c r="Z13" s="99">
        <f t="shared" ca="1" si="31"/>
        <v>0</v>
      </c>
      <c r="AA13" s="99">
        <f t="shared" ca="1" si="32"/>
        <v>0</v>
      </c>
      <c r="AB13" s="99">
        <f t="shared" ca="1" si="33"/>
        <v>0</v>
      </c>
      <c r="AC13" s="99">
        <f t="shared" ca="1" si="34"/>
        <v>0</v>
      </c>
      <c r="AD13" s="99">
        <f t="shared" ca="1" si="35"/>
        <v>0</v>
      </c>
      <c r="AE13" s="99">
        <f t="shared" ca="1" si="36"/>
        <v>0</v>
      </c>
      <c r="AF13" s="99">
        <f t="shared" ca="1" si="37"/>
        <v>0</v>
      </c>
      <c r="AG13" s="105">
        <f t="shared" ca="1" si="38"/>
        <v>0</v>
      </c>
      <c r="AH13" s="105">
        <f t="shared" ca="1" si="38"/>
        <v>0</v>
      </c>
      <c r="AI13" s="105">
        <f t="shared" ca="1" si="38"/>
        <v>0</v>
      </c>
      <c r="AJ13" s="110">
        <f t="shared" ca="1" si="38"/>
        <v>0</v>
      </c>
      <c r="AK13" s="2"/>
      <c r="AL13" s="1" t="str">
        <f t="shared" ca="1" si="39"/>
        <v>OK</v>
      </c>
      <c r="AM13" s="1" t="str">
        <f t="shared" ca="1" si="40"/>
        <v>OK</v>
      </c>
      <c r="AN13" s="1" t="str">
        <f t="shared" ca="1" si="41"/>
        <v>OK</v>
      </c>
      <c r="AO13" s="1" t="str">
        <f t="shared" ca="1" si="42"/>
        <v>OK</v>
      </c>
      <c r="AP13" s="1" t="str">
        <f t="shared" ca="1" si="43"/>
        <v>OK</v>
      </c>
    </row>
    <row r="14" spans="1:42" s="1" customFormat="1">
      <c r="A14" s="2">
        <v>10</v>
      </c>
      <c r="B14" s="7">
        <f t="shared" ca="1" si="14"/>
        <v>0</v>
      </c>
      <c r="C14" s="93">
        <f t="shared" ca="1" si="15"/>
        <v>0</v>
      </c>
      <c r="D14" s="94">
        <f t="shared" ca="1" si="1"/>
        <v>0</v>
      </c>
      <c r="E14" s="93">
        <f t="shared" ca="1" si="16"/>
        <v>0</v>
      </c>
      <c r="F14" s="94">
        <f t="shared" ca="1" si="2"/>
        <v>0</v>
      </c>
      <c r="G14" s="93">
        <f t="shared" ca="1" si="3"/>
        <v>0</v>
      </c>
      <c r="H14" s="94">
        <f t="shared" ca="1" si="4"/>
        <v>0</v>
      </c>
      <c r="I14" s="93">
        <f t="shared" ca="1" si="5"/>
        <v>0</v>
      </c>
      <c r="J14" s="94">
        <f t="shared" ca="1" si="13"/>
        <v>0</v>
      </c>
      <c r="K14" s="99">
        <f t="shared" ca="1" si="6"/>
        <v>0</v>
      </c>
      <c r="L14" s="99">
        <f t="shared" ca="1" si="17"/>
        <v>0</v>
      </c>
      <c r="M14" s="99">
        <f t="shared" ca="1" si="18"/>
        <v>0</v>
      </c>
      <c r="N14" s="99">
        <f t="shared" ca="1" si="19"/>
        <v>0</v>
      </c>
      <c r="O14" s="99">
        <f t="shared" ca="1" si="20"/>
        <v>0</v>
      </c>
      <c r="P14" s="99">
        <f t="shared" ca="1" si="21"/>
        <v>0</v>
      </c>
      <c r="Q14" s="99">
        <f t="shared" ca="1" si="22"/>
        <v>0</v>
      </c>
      <c r="R14" s="99">
        <f t="shared" ca="1" si="23"/>
        <v>0</v>
      </c>
      <c r="S14" s="99">
        <f t="shared" ca="1" si="24"/>
        <v>0</v>
      </c>
      <c r="T14" s="99">
        <f t="shared" ca="1" si="25"/>
        <v>0</v>
      </c>
      <c r="U14" s="99">
        <f t="shared" ca="1" si="26"/>
        <v>0</v>
      </c>
      <c r="V14" s="99">
        <f t="shared" ca="1" si="27"/>
        <v>0</v>
      </c>
      <c r="W14" s="99">
        <f t="shared" ca="1" si="28"/>
        <v>0</v>
      </c>
      <c r="X14" s="99">
        <f t="shared" ca="1" si="29"/>
        <v>0</v>
      </c>
      <c r="Y14" s="99">
        <f t="shared" ca="1" si="30"/>
        <v>0</v>
      </c>
      <c r="Z14" s="99">
        <f t="shared" ca="1" si="31"/>
        <v>0</v>
      </c>
      <c r="AA14" s="99">
        <f t="shared" ca="1" si="32"/>
        <v>0</v>
      </c>
      <c r="AB14" s="99">
        <f t="shared" ca="1" si="33"/>
        <v>0</v>
      </c>
      <c r="AC14" s="99">
        <f t="shared" ca="1" si="34"/>
        <v>0</v>
      </c>
      <c r="AD14" s="99">
        <f t="shared" ca="1" si="35"/>
        <v>0</v>
      </c>
      <c r="AE14" s="99">
        <f t="shared" ca="1" si="36"/>
        <v>0</v>
      </c>
      <c r="AF14" s="99">
        <f t="shared" ca="1" si="37"/>
        <v>0</v>
      </c>
      <c r="AG14" s="105">
        <f t="shared" ca="1" si="38"/>
        <v>0</v>
      </c>
      <c r="AH14" s="105">
        <f t="shared" ca="1" si="38"/>
        <v>0</v>
      </c>
      <c r="AI14" s="105">
        <f t="shared" ca="1" si="38"/>
        <v>0</v>
      </c>
      <c r="AJ14" s="110">
        <f t="shared" ca="1" si="38"/>
        <v>0</v>
      </c>
      <c r="AK14" s="2"/>
      <c r="AL14" s="1" t="str">
        <f t="shared" ca="1" si="39"/>
        <v>OK</v>
      </c>
      <c r="AM14" s="1" t="str">
        <f t="shared" ca="1" si="40"/>
        <v>OK</v>
      </c>
      <c r="AN14" s="1" t="str">
        <f t="shared" ca="1" si="41"/>
        <v>OK</v>
      </c>
      <c r="AO14" s="1" t="str">
        <f t="shared" ca="1" si="42"/>
        <v>OK</v>
      </c>
      <c r="AP14" s="1" t="str">
        <f t="shared" ca="1" si="43"/>
        <v>OK</v>
      </c>
    </row>
    <row r="15" spans="1:42" s="1" customFormat="1">
      <c r="A15" s="2">
        <v>11</v>
      </c>
      <c r="B15" s="7">
        <f t="shared" ca="1" si="14"/>
        <v>0</v>
      </c>
      <c r="C15" s="93">
        <f t="shared" ca="1" si="15"/>
        <v>0</v>
      </c>
      <c r="D15" s="94">
        <f t="shared" ca="1" si="1"/>
        <v>0</v>
      </c>
      <c r="E15" s="93">
        <f t="shared" ca="1" si="16"/>
        <v>0</v>
      </c>
      <c r="F15" s="94">
        <f t="shared" ca="1" si="2"/>
        <v>0</v>
      </c>
      <c r="G15" s="93">
        <f t="shared" ca="1" si="3"/>
        <v>0</v>
      </c>
      <c r="H15" s="94">
        <f t="shared" ca="1" si="4"/>
        <v>0</v>
      </c>
      <c r="I15" s="93">
        <f t="shared" ca="1" si="5"/>
        <v>0</v>
      </c>
      <c r="J15" s="94">
        <f t="shared" ca="1" si="13"/>
        <v>0</v>
      </c>
      <c r="K15" s="99">
        <f t="shared" ca="1" si="6"/>
        <v>0</v>
      </c>
      <c r="L15" s="99">
        <f t="shared" ca="1" si="17"/>
        <v>0</v>
      </c>
      <c r="M15" s="99">
        <f t="shared" ca="1" si="18"/>
        <v>0</v>
      </c>
      <c r="N15" s="99">
        <f t="shared" ca="1" si="19"/>
        <v>0</v>
      </c>
      <c r="O15" s="99">
        <f t="shared" ca="1" si="20"/>
        <v>0</v>
      </c>
      <c r="P15" s="99">
        <f t="shared" ca="1" si="21"/>
        <v>0</v>
      </c>
      <c r="Q15" s="99">
        <f t="shared" ca="1" si="22"/>
        <v>0</v>
      </c>
      <c r="R15" s="99">
        <f t="shared" ca="1" si="23"/>
        <v>0</v>
      </c>
      <c r="S15" s="99">
        <f t="shared" ca="1" si="24"/>
        <v>0</v>
      </c>
      <c r="T15" s="99">
        <f t="shared" ca="1" si="25"/>
        <v>0</v>
      </c>
      <c r="U15" s="99">
        <f t="shared" ca="1" si="26"/>
        <v>0</v>
      </c>
      <c r="V15" s="99">
        <f t="shared" ca="1" si="27"/>
        <v>0</v>
      </c>
      <c r="W15" s="99">
        <f t="shared" ca="1" si="28"/>
        <v>0</v>
      </c>
      <c r="X15" s="99">
        <f t="shared" ca="1" si="29"/>
        <v>0</v>
      </c>
      <c r="Y15" s="99">
        <f t="shared" ca="1" si="30"/>
        <v>0</v>
      </c>
      <c r="Z15" s="99">
        <f t="shared" ca="1" si="31"/>
        <v>0</v>
      </c>
      <c r="AA15" s="99">
        <f t="shared" ca="1" si="32"/>
        <v>0</v>
      </c>
      <c r="AB15" s="99">
        <f t="shared" ca="1" si="33"/>
        <v>0</v>
      </c>
      <c r="AC15" s="99">
        <f t="shared" ca="1" si="34"/>
        <v>0</v>
      </c>
      <c r="AD15" s="99">
        <f t="shared" ca="1" si="35"/>
        <v>0</v>
      </c>
      <c r="AE15" s="99">
        <f t="shared" ca="1" si="36"/>
        <v>0</v>
      </c>
      <c r="AF15" s="99">
        <f t="shared" ca="1" si="37"/>
        <v>0</v>
      </c>
      <c r="AG15" s="105">
        <f t="shared" ca="1" si="38"/>
        <v>0</v>
      </c>
      <c r="AH15" s="105">
        <f t="shared" ca="1" si="38"/>
        <v>0</v>
      </c>
      <c r="AI15" s="105">
        <f t="shared" ca="1" si="38"/>
        <v>0</v>
      </c>
      <c r="AJ15" s="110">
        <f t="shared" ca="1" si="38"/>
        <v>0</v>
      </c>
      <c r="AK15" s="2"/>
      <c r="AL15" s="1" t="str">
        <f t="shared" ca="1" si="39"/>
        <v>OK</v>
      </c>
      <c r="AM15" s="1" t="str">
        <f t="shared" ca="1" si="40"/>
        <v>OK</v>
      </c>
      <c r="AN15" s="1" t="str">
        <f t="shared" ca="1" si="41"/>
        <v>OK</v>
      </c>
      <c r="AO15" s="1" t="str">
        <f t="shared" ca="1" si="42"/>
        <v>OK</v>
      </c>
      <c r="AP15" s="1" t="str">
        <f t="shared" ca="1" si="43"/>
        <v>OK</v>
      </c>
    </row>
    <row r="16" spans="1:42" s="1" customFormat="1">
      <c r="A16" s="2">
        <v>12</v>
      </c>
      <c r="B16" s="7">
        <f t="shared" ca="1" si="14"/>
        <v>0</v>
      </c>
      <c r="C16" s="93">
        <f t="shared" ca="1" si="15"/>
        <v>0</v>
      </c>
      <c r="D16" s="94">
        <f t="shared" ca="1" si="1"/>
        <v>0</v>
      </c>
      <c r="E16" s="93">
        <f t="shared" ca="1" si="16"/>
        <v>0</v>
      </c>
      <c r="F16" s="94">
        <f t="shared" ca="1" si="2"/>
        <v>0</v>
      </c>
      <c r="G16" s="93">
        <f t="shared" ca="1" si="3"/>
        <v>0</v>
      </c>
      <c r="H16" s="94">
        <f t="shared" ca="1" si="4"/>
        <v>0</v>
      </c>
      <c r="I16" s="93">
        <f t="shared" ca="1" si="5"/>
        <v>0</v>
      </c>
      <c r="J16" s="94">
        <f t="shared" ca="1" si="13"/>
        <v>0</v>
      </c>
      <c r="K16" s="99">
        <f t="shared" ca="1" si="6"/>
        <v>0</v>
      </c>
      <c r="L16" s="99">
        <f t="shared" ca="1" si="17"/>
        <v>0</v>
      </c>
      <c r="M16" s="99">
        <f t="shared" ca="1" si="18"/>
        <v>0</v>
      </c>
      <c r="N16" s="99">
        <f t="shared" ca="1" si="19"/>
        <v>0</v>
      </c>
      <c r="O16" s="99">
        <f t="shared" ca="1" si="20"/>
        <v>0</v>
      </c>
      <c r="P16" s="99">
        <f t="shared" ca="1" si="21"/>
        <v>0</v>
      </c>
      <c r="Q16" s="99">
        <f t="shared" ca="1" si="22"/>
        <v>0</v>
      </c>
      <c r="R16" s="99">
        <f t="shared" ca="1" si="23"/>
        <v>0</v>
      </c>
      <c r="S16" s="99">
        <f t="shared" ca="1" si="24"/>
        <v>0</v>
      </c>
      <c r="T16" s="99">
        <f t="shared" ca="1" si="25"/>
        <v>0</v>
      </c>
      <c r="U16" s="99">
        <f t="shared" ca="1" si="26"/>
        <v>0</v>
      </c>
      <c r="V16" s="99">
        <f t="shared" ca="1" si="27"/>
        <v>0</v>
      </c>
      <c r="W16" s="99">
        <f t="shared" ca="1" si="28"/>
        <v>0</v>
      </c>
      <c r="X16" s="99">
        <f t="shared" ca="1" si="29"/>
        <v>0</v>
      </c>
      <c r="Y16" s="99">
        <f t="shared" ca="1" si="30"/>
        <v>0</v>
      </c>
      <c r="Z16" s="99">
        <f t="shared" ca="1" si="31"/>
        <v>0</v>
      </c>
      <c r="AA16" s="99">
        <f t="shared" ca="1" si="32"/>
        <v>0</v>
      </c>
      <c r="AB16" s="99">
        <f t="shared" ca="1" si="33"/>
        <v>0</v>
      </c>
      <c r="AC16" s="99">
        <f t="shared" ca="1" si="34"/>
        <v>0</v>
      </c>
      <c r="AD16" s="99">
        <f t="shared" ca="1" si="35"/>
        <v>0</v>
      </c>
      <c r="AE16" s="99">
        <f t="shared" ca="1" si="36"/>
        <v>0</v>
      </c>
      <c r="AF16" s="99">
        <f t="shared" ca="1" si="37"/>
        <v>0</v>
      </c>
      <c r="AG16" s="105">
        <f t="shared" ca="1" si="38"/>
        <v>0</v>
      </c>
      <c r="AH16" s="105">
        <f t="shared" ca="1" si="38"/>
        <v>0</v>
      </c>
      <c r="AI16" s="105">
        <f t="shared" ca="1" si="38"/>
        <v>0</v>
      </c>
      <c r="AJ16" s="110">
        <f t="shared" ca="1" si="38"/>
        <v>0</v>
      </c>
      <c r="AK16" s="2"/>
      <c r="AL16" s="1" t="str">
        <f t="shared" ca="1" si="39"/>
        <v>OK</v>
      </c>
      <c r="AM16" s="1" t="str">
        <f t="shared" ca="1" si="40"/>
        <v>OK</v>
      </c>
      <c r="AN16" s="1" t="str">
        <f t="shared" ca="1" si="41"/>
        <v>OK</v>
      </c>
      <c r="AO16" s="1" t="str">
        <f t="shared" ca="1" si="42"/>
        <v>OK</v>
      </c>
      <c r="AP16" s="1" t="str">
        <f t="shared" ca="1" si="43"/>
        <v>OK</v>
      </c>
    </row>
    <row r="17" spans="1:42" s="1" customFormat="1">
      <c r="A17" s="2">
        <v>13</v>
      </c>
      <c r="B17" s="7">
        <f t="shared" ca="1" si="14"/>
        <v>0</v>
      </c>
      <c r="C17" s="93">
        <f t="shared" ca="1" si="15"/>
        <v>0</v>
      </c>
      <c r="D17" s="94">
        <f t="shared" ca="1" si="1"/>
        <v>0</v>
      </c>
      <c r="E17" s="93">
        <f t="shared" ca="1" si="16"/>
        <v>0</v>
      </c>
      <c r="F17" s="94">
        <f t="shared" ca="1" si="2"/>
        <v>0</v>
      </c>
      <c r="G17" s="93">
        <f t="shared" ca="1" si="3"/>
        <v>0</v>
      </c>
      <c r="H17" s="94">
        <f t="shared" ca="1" si="4"/>
        <v>0</v>
      </c>
      <c r="I17" s="93">
        <f t="shared" ca="1" si="5"/>
        <v>0</v>
      </c>
      <c r="J17" s="94">
        <f t="shared" ca="1" si="13"/>
        <v>0</v>
      </c>
      <c r="K17" s="99">
        <f t="shared" ca="1" si="6"/>
        <v>0</v>
      </c>
      <c r="L17" s="99">
        <f t="shared" ca="1" si="17"/>
        <v>0</v>
      </c>
      <c r="M17" s="99">
        <f t="shared" ca="1" si="18"/>
        <v>0</v>
      </c>
      <c r="N17" s="99">
        <f t="shared" ca="1" si="19"/>
        <v>0</v>
      </c>
      <c r="O17" s="99">
        <f t="shared" ca="1" si="20"/>
        <v>0</v>
      </c>
      <c r="P17" s="99">
        <f t="shared" ca="1" si="21"/>
        <v>0</v>
      </c>
      <c r="Q17" s="99">
        <f t="shared" ca="1" si="22"/>
        <v>0</v>
      </c>
      <c r="R17" s="99">
        <f t="shared" ca="1" si="23"/>
        <v>0</v>
      </c>
      <c r="S17" s="99">
        <f t="shared" ca="1" si="24"/>
        <v>0</v>
      </c>
      <c r="T17" s="99">
        <f t="shared" ca="1" si="25"/>
        <v>0</v>
      </c>
      <c r="U17" s="99">
        <f t="shared" ca="1" si="26"/>
        <v>0</v>
      </c>
      <c r="V17" s="99">
        <f t="shared" ca="1" si="27"/>
        <v>0</v>
      </c>
      <c r="W17" s="99">
        <f t="shared" ca="1" si="28"/>
        <v>0</v>
      </c>
      <c r="X17" s="99">
        <f t="shared" ca="1" si="29"/>
        <v>0</v>
      </c>
      <c r="Y17" s="99">
        <f t="shared" ca="1" si="30"/>
        <v>0</v>
      </c>
      <c r="Z17" s="99">
        <f t="shared" ca="1" si="31"/>
        <v>0</v>
      </c>
      <c r="AA17" s="99">
        <f t="shared" ca="1" si="32"/>
        <v>0</v>
      </c>
      <c r="AB17" s="99">
        <f t="shared" ca="1" si="33"/>
        <v>0</v>
      </c>
      <c r="AC17" s="99">
        <f t="shared" ca="1" si="34"/>
        <v>0</v>
      </c>
      <c r="AD17" s="99">
        <f t="shared" ca="1" si="35"/>
        <v>0</v>
      </c>
      <c r="AE17" s="99">
        <f t="shared" ca="1" si="36"/>
        <v>0</v>
      </c>
      <c r="AF17" s="99">
        <f t="shared" ca="1" si="37"/>
        <v>0</v>
      </c>
      <c r="AG17" s="105">
        <f t="shared" ca="1" si="38"/>
        <v>0</v>
      </c>
      <c r="AH17" s="105">
        <f t="shared" ca="1" si="38"/>
        <v>0</v>
      </c>
      <c r="AI17" s="105">
        <f t="shared" ca="1" si="38"/>
        <v>0</v>
      </c>
      <c r="AJ17" s="110">
        <f t="shared" ca="1" si="38"/>
        <v>0</v>
      </c>
      <c r="AK17" s="2"/>
      <c r="AL17" s="1" t="str">
        <f t="shared" ca="1" si="39"/>
        <v>OK</v>
      </c>
      <c r="AM17" s="1" t="str">
        <f t="shared" ca="1" si="40"/>
        <v>OK</v>
      </c>
      <c r="AN17" s="1" t="str">
        <f t="shared" ca="1" si="41"/>
        <v>OK</v>
      </c>
      <c r="AO17" s="1" t="str">
        <f t="shared" ca="1" si="42"/>
        <v>OK</v>
      </c>
      <c r="AP17" s="1" t="str">
        <f t="shared" ca="1" si="43"/>
        <v>OK</v>
      </c>
    </row>
    <row r="18" spans="1:42" s="1" customFormat="1">
      <c r="A18" s="2">
        <v>14</v>
      </c>
      <c r="B18" s="7">
        <f t="shared" ca="1" si="14"/>
        <v>0</v>
      </c>
      <c r="C18" s="93">
        <f t="shared" ca="1" si="15"/>
        <v>0</v>
      </c>
      <c r="D18" s="94">
        <f t="shared" ca="1" si="1"/>
        <v>0</v>
      </c>
      <c r="E18" s="93">
        <f t="shared" ca="1" si="16"/>
        <v>0</v>
      </c>
      <c r="F18" s="94">
        <f t="shared" ca="1" si="2"/>
        <v>0</v>
      </c>
      <c r="G18" s="93">
        <f t="shared" ca="1" si="3"/>
        <v>0</v>
      </c>
      <c r="H18" s="94">
        <f t="shared" ca="1" si="4"/>
        <v>0</v>
      </c>
      <c r="I18" s="93">
        <f t="shared" ca="1" si="5"/>
        <v>0</v>
      </c>
      <c r="J18" s="94">
        <f t="shared" ca="1" si="13"/>
        <v>0</v>
      </c>
      <c r="K18" s="99">
        <f t="shared" ca="1" si="6"/>
        <v>0</v>
      </c>
      <c r="L18" s="99">
        <f t="shared" ca="1" si="17"/>
        <v>0</v>
      </c>
      <c r="M18" s="99">
        <f t="shared" ca="1" si="18"/>
        <v>0</v>
      </c>
      <c r="N18" s="99">
        <f t="shared" ca="1" si="19"/>
        <v>0</v>
      </c>
      <c r="O18" s="99">
        <f t="shared" ca="1" si="20"/>
        <v>0</v>
      </c>
      <c r="P18" s="99">
        <f t="shared" ca="1" si="21"/>
        <v>0</v>
      </c>
      <c r="Q18" s="99">
        <f t="shared" ca="1" si="22"/>
        <v>0</v>
      </c>
      <c r="R18" s="99">
        <f t="shared" ca="1" si="23"/>
        <v>0</v>
      </c>
      <c r="S18" s="99">
        <f t="shared" ca="1" si="24"/>
        <v>0</v>
      </c>
      <c r="T18" s="99">
        <f t="shared" ca="1" si="25"/>
        <v>0</v>
      </c>
      <c r="U18" s="99">
        <f t="shared" ca="1" si="26"/>
        <v>0</v>
      </c>
      <c r="V18" s="99">
        <f t="shared" ca="1" si="27"/>
        <v>0</v>
      </c>
      <c r="W18" s="99">
        <f t="shared" ca="1" si="28"/>
        <v>0</v>
      </c>
      <c r="X18" s="99">
        <f t="shared" ca="1" si="29"/>
        <v>0</v>
      </c>
      <c r="Y18" s="99">
        <f t="shared" ca="1" si="30"/>
        <v>0</v>
      </c>
      <c r="Z18" s="99">
        <f t="shared" ca="1" si="31"/>
        <v>0</v>
      </c>
      <c r="AA18" s="99">
        <f t="shared" ca="1" si="32"/>
        <v>0</v>
      </c>
      <c r="AB18" s="99">
        <f t="shared" ca="1" si="33"/>
        <v>0</v>
      </c>
      <c r="AC18" s="99">
        <f t="shared" ca="1" si="34"/>
        <v>0</v>
      </c>
      <c r="AD18" s="99">
        <f t="shared" ca="1" si="35"/>
        <v>0</v>
      </c>
      <c r="AE18" s="99">
        <f t="shared" ca="1" si="36"/>
        <v>0</v>
      </c>
      <c r="AF18" s="99">
        <f t="shared" ca="1" si="37"/>
        <v>0</v>
      </c>
      <c r="AG18" s="105">
        <f t="shared" ca="1" si="38"/>
        <v>0</v>
      </c>
      <c r="AH18" s="105">
        <f t="shared" ca="1" si="38"/>
        <v>0</v>
      </c>
      <c r="AI18" s="105">
        <f t="shared" ca="1" si="38"/>
        <v>0</v>
      </c>
      <c r="AJ18" s="110">
        <f t="shared" ca="1" si="38"/>
        <v>0</v>
      </c>
      <c r="AK18" s="2"/>
      <c r="AL18" s="1" t="str">
        <f t="shared" ca="1" si="39"/>
        <v>OK</v>
      </c>
      <c r="AM18" s="1" t="str">
        <f t="shared" ca="1" si="40"/>
        <v>OK</v>
      </c>
      <c r="AN18" s="1" t="str">
        <f t="shared" ca="1" si="41"/>
        <v>OK</v>
      </c>
      <c r="AO18" s="1" t="str">
        <f t="shared" ca="1" si="42"/>
        <v>OK</v>
      </c>
      <c r="AP18" s="1" t="str">
        <f t="shared" ca="1" si="43"/>
        <v>OK</v>
      </c>
    </row>
    <row r="19" spans="1:42" s="1" customFormat="1">
      <c r="A19" s="2">
        <v>15</v>
      </c>
      <c r="B19" s="7">
        <f t="shared" ca="1" si="14"/>
        <v>0</v>
      </c>
      <c r="C19" s="93">
        <f t="shared" ca="1" si="15"/>
        <v>0</v>
      </c>
      <c r="D19" s="94">
        <f t="shared" ca="1" si="1"/>
        <v>0</v>
      </c>
      <c r="E19" s="93">
        <f t="shared" ca="1" si="16"/>
        <v>0</v>
      </c>
      <c r="F19" s="94">
        <f t="shared" ca="1" si="2"/>
        <v>0</v>
      </c>
      <c r="G19" s="93">
        <f t="shared" ca="1" si="3"/>
        <v>0</v>
      </c>
      <c r="H19" s="94">
        <f t="shared" ca="1" si="4"/>
        <v>0</v>
      </c>
      <c r="I19" s="93">
        <f t="shared" ca="1" si="5"/>
        <v>0</v>
      </c>
      <c r="J19" s="94">
        <f t="shared" ca="1" si="13"/>
        <v>0</v>
      </c>
      <c r="K19" s="99">
        <f t="shared" ca="1" si="6"/>
        <v>0</v>
      </c>
      <c r="L19" s="99">
        <f t="shared" ca="1" si="17"/>
        <v>0</v>
      </c>
      <c r="M19" s="99">
        <f t="shared" ca="1" si="18"/>
        <v>0</v>
      </c>
      <c r="N19" s="99">
        <f t="shared" ca="1" si="19"/>
        <v>0</v>
      </c>
      <c r="O19" s="99">
        <f t="shared" ca="1" si="20"/>
        <v>0</v>
      </c>
      <c r="P19" s="99">
        <f t="shared" ca="1" si="21"/>
        <v>0</v>
      </c>
      <c r="Q19" s="99">
        <f t="shared" ca="1" si="22"/>
        <v>0</v>
      </c>
      <c r="R19" s="99">
        <f t="shared" ca="1" si="23"/>
        <v>0</v>
      </c>
      <c r="S19" s="99">
        <f t="shared" ca="1" si="24"/>
        <v>0</v>
      </c>
      <c r="T19" s="99">
        <f t="shared" ca="1" si="25"/>
        <v>0</v>
      </c>
      <c r="U19" s="99">
        <f t="shared" ca="1" si="26"/>
        <v>0</v>
      </c>
      <c r="V19" s="99">
        <f t="shared" ca="1" si="27"/>
        <v>0</v>
      </c>
      <c r="W19" s="99">
        <f t="shared" ca="1" si="28"/>
        <v>0</v>
      </c>
      <c r="X19" s="99">
        <f t="shared" ca="1" si="29"/>
        <v>0</v>
      </c>
      <c r="Y19" s="99">
        <f t="shared" ca="1" si="30"/>
        <v>0</v>
      </c>
      <c r="Z19" s="99">
        <f t="shared" ca="1" si="31"/>
        <v>0</v>
      </c>
      <c r="AA19" s="99">
        <f t="shared" ca="1" si="32"/>
        <v>0</v>
      </c>
      <c r="AB19" s="99">
        <f t="shared" ca="1" si="33"/>
        <v>0</v>
      </c>
      <c r="AC19" s="99">
        <f t="shared" ca="1" si="34"/>
        <v>0</v>
      </c>
      <c r="AD19" s="99">
        <f t="shared" ca="1" si="35"/>
        <v>0</v>
      </c>
      <c r="AE19" s="99">
        <f t="shared" ca="1" si="36"/>
        <v>0</v>
      </c>
      <c r="AF19" s="99">
        <f t="shared" ca="1" si="37"/>
        <v>0</v>
      </c>
      <c r="AG19" s="105">
        <f t="shared" ca="1" si="38"/>
        <v>0</v>
      </c>
      <c r="AH19" s="105">
        <f t="shared" ca="1" si="38"/>
        <v>0</v>
      </c>
      <c r="AI19" s="105">
        <f t="shared" ca="1" si="38"/>
        <v>0</v>
      </c>
      <c r="AJ19" s="110">
        <f t="shared" ca="1" si="38"/>
        <v>0</v>
      </c>
      <c r="AK19" s="2"/>
      <c r="AL19" s="1" t="str">
        <f t="shared" ca="1" si="39"/>
        <v>OK</v>
      </c>
      <c r="AM19" s="1" t="str">
        <f t="shared" ca="1" si="40"/>
        <v>OK</v>
      </c>
      <c r="AN19" s="1" t="str">
        <f t="shared" ca="1" si="41"/>
        <v>OK</v>
      </c>
      <c r="AO19" s="1" t="str">
        <f t="shared" ca="1" si="42"/>
        <v>OK</v>
      </c>
      <c r="AP19" s="1" t="str">
        <f t="shared" ca="1" si="43"/>
        <v>OK</v>
      </c>
    </row>
    <row r="20" spans="1:42" s="1" customFormat="1">
      <c r="A20" s="2">
        <v>16</v>
      </c>
      <c r="B20" s="7">
        <f t="shared" ca="1" si="14"/>
        <v>0</v>
      </c>
      <c r="C20" s="93">
        <f t="shared" ca="1" si="15"/>
        <v>0</v>
      </c>
      <c r="D20" s="94">
        <f t="shared" ca="1" si="1"/>
        <v>0</v>
      </c>
      <c r="E20" s="93">
        <f t="shared" ca="1" si="16"/>
        <v>0</v>
      </c>
      <c r="F20" s="94">
        <f t="shared" ca="1" si="2"/>
        <v>0</v>
      </c>
      <c r="G20" s="93">
        <f t="shared" ca="1" si="3"/>
        <v>0</v>
      </c>
      <c r="H20" s="94">
        <f t="shared" ca="1" si="4"/>
        <v>0</v>
      </c>
      <c r="I20" s="93">
        <f t="shared" ca="1" si="5"/>
        <v>0</v>
      </c>
      <c r="J20" s="94">
        <f t="shared" ca="1" si="13"/>
        <v>0</v>
      </c>
      <c r="K20" s="99">
        <f t="shared" ca="1" si="6"/>
        <v>0</v>
      </c>
      <c r="L20" s="99">
        <f t="shared" ca="1" si="17"/>
        <v>0</v>
      </c>
      <c r="M20" s="99">
        <f t="shared" ca="1" si="18"/>
        <v>0</v>
      </c>
      <c r="N20" s="99">
        <f t="shared" ca="1" si="19"/>
        <v>0</v>
      </c>
      <c r="O20" s="99">
        <f t="shared" ca="1" si="20"/>
        <v>0</v>
      </c>
      <c r="P20" s="99">
        <f t="shared" ca="1" si="21"/>
        <v>0</v>
      </c>
      <c r="Q20" s="99">
        <f t="shared" ca="1" si="22"/>
        <v>0</v>
      </c>
      <c r="R20" s="99">
        <f t="shared" ca="1" si="23"/>
        <v>0</v>
      </c>
      <c r="S20" s="99">
        <f t="shared" ca="1" si="24"/>
        <v>0</v>
      </c>
      <c r="T20" s="99">
        <f t="shared" ca="1" si="25"/>
        <v>0</v>
      </c>
      <c r="U20" s="99">
        <f t="shared" ca="1" si="26"/>
        <v>0</v>
      </c>
      <c r="V20" s="99">
        <f t="shared" ca="1" si="27"/>
        <v>0</v>
      </c>
      <c r="W20" s="99">
        <f t="shared" ca="1" si="28"/>
        <v>0</v>
      </c>
      <c r="X20" s="99">
        <f t="shared" ca="1" si="29"/>
        <v>0</v>
      </c>
      <c r="Y20" s="99">
        <f t="shared" ca="1" si="30"/>
        <v>0</v>
      </c>
      <c r="Z20" s="99">
        <f t="shared" ca="1" si="31"/>
        <v>0</v>
      </c>
      <c r="AA20" s="99">
        <f t="shared" ca="1" si="32"/>
        <v>0</v>
      </c>
      <c r="AB20" s="99">
        <f t="shared" ca="1" si="33"/>
        <v>0</v>
      </c>
      <c r="AC20" s="99">
        <f t="shared" ca="1" si="34"/>
        <v>0</v>
      </c>
      <c r="AD20" s="99">
        <f t="shared" ca="1" si="35"/>
        <v>0</v>
      </c>
      <c r="AE20" s="99">
        <f t="shared" ca="1" si="36"/>
        <v>0</v>
      </c>
      <c r="AF20" s="99">
        <f t="shared" ca="1" si="37"/>
        <v>0</v>
      </c>
      <c r="AG20" s="105">
        <f t="shared" ca="1" si="38"/>
        <v>0</v>
      </c>
      <c r="AH20" s="105">
        <f t="shared" ca="1" si="38"/>
        <v>0</v>
      </c>
      <c r="AI20" s="105">
        <f t="shared" ca="1" si="38"/>
        <v>0</v>
      </c>
      <c r="AJ20" s="110">
        <f t="shared" ca="1" si="38"/>
        <v>0</v>
      </c>
      <c r="AK20" s="2"/>
      <c r="AL20" s="1" t="str">
        <f t="shared" ca="1" si="39"/>
        <v>OK</v>
      </c>
      <c r="AM20" s="1" t="str">
        <f t="shared" ca="1" si="40"/>
        <v>OK</v>
      </c>
      <c r="AN20" s="1" t="str">
        <f t="shared" ca="1" si="41"/>
        <v>OK</v>
      </c>
      <c r="AO20" s="1" t="str">
        <f t="shared" ca="1" si="42"/>
        <v>OK</v>
      </c>
      <c r="AP20" s="1" t="str">
        <f t="shared" ca="1" si="43"/>
        <v>OK</v>
      </c>
    </row>
    <row r="21" spans="1:42" s="1" customFormat="1">
      <c r="A21" s="2">
        <v>17</v>
      </c>
      <c r="B21" s="7">
        <f t="shared" ca="1" si="14"/>
        <v>0</v>
      </c>
      <c r="C21" s="93">
        <f t="shared" ca="1" si="15"/>
        <v>0</v>
      </c>
      <c r="D21" s="94">
        <f t="shared" ca="1" si="1"/>
        <v>0</v>
      </c>
      <c r="E21" s="93">
        <f t="shared" ca="1" si="16"/>
        <v>0</v>
      </c>
      <c r="F21" s="94">
        <f t="shared" ca="1" si="2"/>
        <v>0</v>
      </c>
      <c r="G21" s="93">
        <f t="shared" ca="1" si="3"/>
        <v>0</v>
      </c>
      <c r="H21" s="94">
        <f t="shared" ca="1" si="4"/>
        <v>0</v>
      </c>
      <c r="I21" s="93">
        <f t="shared" ca="1" si="5"/>
        <v>0</v>
      </c>
      <c r="J21" s="94">
        <f t="shared" ca="1" si="13"/>
        <v>0</v>
      </c>
      <c r="K21" s="99">
        <f t="shared" ca="1" si="6"/>
        <v>0</v>
      </c>
      <c r="L21" s="99">
        <f t="shared" ca="1" si="17"/>
        <v>0</v>
      </c>
      <c r="M21" s="99">
        <f t="shared" ca="1" si="18"/>
        <v>0</v>
      </c>
      <c r="N21" s="99">
        <f t="shared" ca="1" si="19"/>
        <v>0</v>
      </c>
      <c r="O21" s="99">
        <f t="shared" ca="1" si="20"/>
        <v>0</v>
      </c>
      <c r="P21" s="99">
        <f t="shared" ca="1" si="21"/>
        <v>0</v>
      </c>
      <c r="Q21" s="99">
        <f t="shared" ca="1" si="22"/>
        <v>0</v>
      </c>
      <c r="R21" s="99">
        <f t="shared" ca="1" si="23"/>
        <v>0</v>
      </c>
      <c r="S21" s="99">
        <f t="shared" ca="1" si="24"/>
        <v>0</v>
      </c>
      <c r="T21" s="99">
        <f t="shared" ca="1" si="25"/>
        <v>0</v>
      </c>
      <c r="U21" s="99">
        <f t="shared" ca="1" si="26"/>
        <v>0</v>
      </c>
      <c r="V21" s="99">
        <f t="shared" ca="1" si="27"/>
        <v>0</v>
      </c>
      <c r="W21" s="99">
        <f t="shared" ca="1" si="28"/>
        <v>0</v>
      </c>
      <c r="X21" s="99">
        <f t="shared" ca="1" si="29"/>
        <v>0</v>
      </c>
      <c r="Y21" s="99">
        <f t="shared" ca="1" si="30"/>
        <v>0</v>
      </c>
      <c r="Z21" s="99">
        <f t="shared" ca="1" si="31"/>
        <v>0</v>
      </c>
      <c r="AA21" s="99">
        <f t="shared" ca="1" si="32"/>
        <v>0</v>
      </c>
      <c r="AB21" s="99">
        <f t="shared" ca="1" si="33"/>
        <v>0</v>
      </c>
      <c r="AC21" s="99">
        <f t="shared" ca="1" si="34"/>
        <v>0</v>
      </c>
      <c r="AD21" s="99">
        <f t="shared" ca="1" si="35"/>
        <v>0</v>
      </c>
      <c r="AE21" s="99">
        <f t="shared" ca="1" si="36"/>
        <v>0</v>
      </c>
      <c r="AF21" s="99">
        <f t="shared" ca="1" si="37"/>
        <v>0</v>
      </c>
      <c r="AG21" s="105">
        <f t="shared" ca="1" si="38"/>
        <v>0</v>
      </c>
      <c r="AH21" s="105">
        <f t="shared" ca="1" si="38"/>
        <v>0</v>
      </c>
      <c r="AI21" s="105">
        <f t="shared" ca="1" si="38"/>
        <v>0</v>
      </c>
      <c r="AJ21" s="110">
        <f t="shared" ca="1" si="38"/>
        <v>0</v>
      </c>
      <c r="AK21" s="2"/>
      <c r="AL21" s="1" t="str">
        <f t="shared" ca="1" si="39"/>
        <v>OK</v>
      </c>
      <c r="AM21" s="1" t="str">
        <f t="shared" ca="1" si="40"/>
        <v>OK</v>
      </c>
      <c r="AN21" s="1" t="str">
        <f t="shared" ca="1" si="41"/>
        <v>OK</v>
      </c>
      <c r="AO21" s="1" t="str">
        <f t="shared" ca="1" si="42"/>
        <v>OK</v>
      </c>
      <c r="AP21" s="1" t="str">
        <f t="shared" ca="1" si="43"/>
        <v>OK</v>
      </c>
    </row>
    <row r="22" spans="1:42" s="1" customFormat="1">
      <c r="A22" s="2">
        <v>18</v>
      </c>
      <c r="B22" s="7">
        <f t="shared" ca="1" si="14"/>
        <v>0</v>
      </c>
      <c r="C22" s="93">
        <f t="shared" ca="1" si="15"/>
        <v>0</v>
      </c>
      <c r="D22" s="94">
        <f t="shared" ca="1" si="1"/>
        <v>0</v>
      </c>
      <c r="E22" s="93">
        <f t="shared" ca="1" si="16"/>
        <v>0</v>
      </c>
      <c r="F22" s="94">
        <f t="shared" ca="1" si="2"/>
        <v>0</v>
      </c>
      <c r="G22" s="93">
        <f t="shared" ca="1" si="3"/>
        <v>0</v>
      </c>
      <c r="H22" s="94">
        <f t="shared" ca="1" si="4"/>
        <v>0</v>
      </c>
      <c r="I22" s="93">
        <f t="shared" ca="1" si="5"/>
        <v>0</v>
      </c>
      <c r="J22" s="94">
        <f t="shared" ca="1" si="13"/>
        <v>0</v>
      </c>
      <c r="K22" s="99">
        <f t="shared" ca="1" si="6"/>
        <v>0</v>
      </c>
      <c r="L22" s="99">
        <f t="shared" ca="1" si="17"/>
        <v>0</v>
      </c>
      <c r="M22" s="99">
        <f t="shared" ca="1" si="18"/>
        <v>0</v>
      </c>
      <c r="N22" s="99">
        <f t="shared" ca="1" si="19"/>
        <v>0</v>
      </c>
      <c r="O22" s="99">
        <f t="shared" ca="1" si="20"/>
        <v>0</v>
      </c>
      <c r="P22" s="99">
        <f t="shared" ca="1" si="21"/>
        <v>0</v>
      </c>
      <c r="Q22" s="99">
        <f t="shared" ca="1" si="22"/>
        <v>0</v>
      </c>
      <c r="R22" s="99">
        <f t="shared" ca="1" si="23"/>
        <v>0</v>
      </c>
      <c r="S22" s="99">
        <f t="shared" ca="1" si="24"/>
        <v>0</v>
      </c>
      <c r="T22" s="99">
        <f t="shared" ca="1" si="25"/>
        <v>0</v>
      </c>
      <c r="U22" s="99">
        <f t="shared" ca="1" si="26"/>
        <v>0</v>
      </c>
      <c r="V22" s="99">
        <f t="shared" ca="1" si="27"/>
        <v>0</v>
      </c>
      <c r="W22" s="99">
        <f t="shared" ca="1" si="28"/>
        <v>0</v>
      </c>
      <c r="X22" s="99">
        <f t="shared" ca="1" si="29"/>
        <v>0</v>
      </c>
      <c r="Y22" s="99">
        <f t="shared" ca="1" si="30"/>
        <v>0</v>
      </c>
      <c r="Z22" s="99">
        <f t="shared" ca="1" si="31"/>
        <v>0</v>
      </c>
      <c r="AA22" s="99">
        <f t="shared" ca="1" si="32"/>
        <v>0</v>
      </c>
      <c r="AB22" s="99">
        <f t="shared" ca="1" si="33"/>
        <v>0</v>
      </c>
      <c r="AC22" s="99">
        <f t="shared" ca="1" si="34"/>
        <v>0</v>
      </c>
      <c r="AD22" s="99">
        <f t="shared" ca="1" si="35"/>
        <v>0</v>
      </c>
      <c r="AE22" s="99">
        <f t="shared" ca="1" si="36"/>
        <v>0</v>
      </c>
      <c r="AF22" s="99">
        <f t="shared" ca="1" si="37"/>
        <v>0</v>
      </c>
      <c r="AG22" s="105">
        <f t="shared" ca="1" si="38"/>
        <v>0</v>
      </c>
      <c r="AH22" s="105">
        <f t="shared" ca="1" si="38"/>
        <v>0</v>
      </c>
      <c r="AI22" s="105">
        <f t="shared" ca="1" si="38"/>
        <v>0</v>
      </c>
      <c r="AJ22" s="110">
        <f t="shared" ca="1" si="38"/>
        <v>0</v>
      </c>
      <c r="AK22" s="2"/>
      <c r="AL22" s="1" t="str">
        <f t="shared" ca="1" si="39"/>
        <v>OK</v>
      </c>
      <c r="AM22" s="1" t="str">
        <f t="shared" ca="1" si="40"/>
        <v>OK</v>
      </c>
      <c r="AN22" s="1" t="str">
        <f t="shared" ca="1" si="41"/>
        <v>OK</v>
      </c>
      <c r="AO22" s="1" t="str">
        <f t="shared" ca="1" si="42"/>
        <v>OK</v>
      </c>
      <c r="AP22" s="1" t="str">
        <f t="shared" ca="1" si="43"/>
        <v>OK</v>
      </c>
    </row>
    <row r="23" spans="1:42" s="1" customFormat="1">
      <c r="A23" s="2">
        <v>19</v>
      </c>
      <c r="B23" s="7">
        <f t="shared" ca="1" si="14"/>
        <v>0</v>
      </c>
      <c r="C23" s="93">
        <f t="shared" ca="1" si="15"/>
        <v>0</v>
      </c>
      <c r="D23" s="94">
        <f t="shared" ca="1" si="1"/>
        <v>0</v>
      </c>
      <c r="E23" s="93">
        <f t="shared" ca="1" si="16"/>
        <v>0</v>
      </c>
      <c r="F23" s="94">
        <f t="shared" ca="1" si="2"/>
        <v>0</v>
      </c>
      <c r="G23" s="93">
        <f t="shared" ca="1" si="3"/>
        <v>0</v>
      </c>
      <c r="H23" s="94">
        <f t="shared" ca="1" si="4"/>
        <v>0</v>
      </c>
      <c r="I23" s="93">
        <f t="shared" ca="1" si="5"/>
        <v>0</v>
      </c>
      <c r="J23" s="94">
        <f t="shared" ca="1" si="13"/>
        <v>0</v>
      </c>
      <c r="K23" s="99">
        <f t="shared" ca="1" si="6"/>
        <v>0</v>
      </c>
      <c r="L23" s="99">
        <f t="shared" ca="1" si="17"/>
        <v>0</v>
      </c>
      <c r="M23" s="99">
        <f t="shared" ca="1" si="18"/>
        <v>0</v>
      </c>
      <c r="N23" s="99">
        <f t="shared" ca="1" si="19"/>
        <v>0</v>
      </c>
      <c r="O23" s="99">
        <f t="shared" ca="1" si="20"/>
        <v>0</v>
      </c>
      <c r="P23" s="99">
        <f t="shared" ca="1" si="21"/>
        <v>0</v>
      </c>
      <c r="Q23" s="99">
        <f t="shared" ca="1" si="22"/>
        <v>0</v>
      </c>
      <c r="R23" s="99">
        <f t="shared" ca="1" si="23"/>
        <v>0</v>
      </c>
      <c r="S23" s="99">
        <f t="shared" ca="1" si="24"/>
        <v>0</v>
      </c>
      <c r="T23" s="99">
        <f t="shared" ca="1" si="25"/>
        <v>0</v>
      </c>
      <c r="U23" s="99">
        <f t="shared" ca="1" si="26"/>
        <v>0</v>
      </c>
      <c r="V23" s="99">
        <f t="shared" ca="1" si="27"/>
        <v>0</v>
      </c>
      <c r="W23" s="99">
        <f t="shared" ca="1" si="28"/>
        <v>0</v>
      </c>
      <c r="X23" s="99">
        <f t="shared" ca="1" si="29"/>
        <v>0</v>
      </c>
      <c r="Y23" s="99">
        <f t="shared" ca="1" si="30"/>
        <v>0</v>
      </c>
      <c r="Z23" s="99">
        <f t="shared" ca="1" si="31"/>
        <v>0</v>
      </c>
      <c r="AA23" s="99">
        <f t="shared" ca="1" si="32"/>
        <v>0</v>
      </c>
      <c r="AB23" s="99">
        <f t="shared" ca="1" si="33"/>
        <v>0</v>
      </c>
      <c r="AC23" s="99">
        <f t="shared" ca="1" si="34"/>
        <v>0</v>
      </c>
      <c r="AD23" s="99">
        <f t="shared" ca="1" si="35"/>
        <v>0</v>
      </c>
      <c r="AE23" s="99">
        <f t="shared" ca="1" si="36"/>
        <v>0</v>
      </c>
      <c r="AF23" s="99">
        <f t="shared" ca="1" si="37"/>
        <v>0</v>
      </c>
      <c r="AG23" s="105">
        <f t="shared" ca="1" si="38"/>
        <v>0</v>
      </c>
      <c r="AH23" s="105">
        <f t="shared" ca="1" si="38"/>
        <v>0</v>
      </c>
      <c r="AI23" s="105">
        <f t="shared" ca="1" si="38"/>
        <v>0</v>
      </c>
      <c r="AJ23" s="110">
        <f t="shared" ca="1" si="38"/>
        <v>0</v>
      </c>
      <c r="AK23" s="2"/>
      <c r="AL23" s="1" t="str">
        <f t="shared" ca="1" si="39"/>
        <v>OK</v>
      </c>
      <c r="AM23" s="1" t="str">
        <f t="shared" ca="1" si="40"/>
        <v>OK</v>
      </c>
      <c r="AN23" s="1" t="str">
        <f t="shared" ca="1" si="41"/>
        <v>OK</v>
      </c>
      <c r="AO23" s="1" t="str">
        <f t="shared" ca="1" si="42"/>
        <v>OK</v>
      </c>
      <c r="AP23" s="1" t="str">
        <f t="shared" ca="1" si="43"/>
        <v>OK</v>
      </c>
    </row>
    <row r="24" spans="1:42" s="1" customFormat="1">
      <c r="A24" s="2">
        <v>20</v>
      </c>
      <c r="B24" s="7">
        <f t="shared" ca="1" si="14"/>
        <v>0</v>
      </c>
      <c r="C24" s="93">
        <f t="shared" ca="1" si="15"/>
        <v>0</v>
      </c>
      <c r="D24" s="94">
        <f t="shared" ca="1" si="1"/>
        <v>0</v>
      </c>
      <c r="E24" s="93">
        <f t="shared" ca="1" si="16"/>
        <v>0</v>
      </c>
      <c r="F24" s="94">
        <f t="shared" ca="1" si="2"/>
        <v>0</v>
      </c>
      <c r="G24" s="93">
        <f t="shared" ca="1" si="3"/>
        <v>0</v>
      </c>
      <c r="H24" s="94">
        <f t="shared" ca="1" si="4"/>
        <v>0</v>
      </c>
      <c r="I24" s="93">
        <f t="shared" ca="1" si="5"/>
        <v>0</v>
      </c>
      <c r="J24" s="94">
        <f t="shared" ca="1" si="13"/>
        <v>0</v>
      </c>
      <c r="K24" s="99">
        <f t="shared" ca="1" si="6"/>
        <v>0</v>
      </c>
      <c r="L24" s="99">
        <f t="shared" ca="1" si="17"/>
        <v>0</v>
      </c>
      <c r="M24" s="99">
        <f t="shared" ca="1" si="18"/>
        <v>0</v>
      </c>
      <c r="N24" s="99">
        <f t="shared" ca="1" si="19"/>
        <v>0</v>
      </c>
      <c r="O24" s="99">
        <f t="shared" ca="1" si="20"/>
        <v>0</v>
      </c>
      <c r="P24" s="99">
        <f t="shared" ca="1" si="21"/>
        <v>0</v>
      </c>
      <c r="Q24" s="99">
        <f t="shared" ca="1" si="22"/>
        <v>0</v>
      </c>
      <c r="R24" s="99">
        <f t="shared" ca="1" si="23"/>
        <v>0</v>
      </c>
      <c r="S24" s="99">
        <f t="shared" ca="1" si="24"/>
        <v>0</v>
      </c>
      <c r="T24" s="99">
        <f t="shared" ca="1" si="25"/>
        <v>0</v>
      </c>
      <c r="U24" s="99">
        <f t="shared" ca="1" si="26"/>
        <v>0</v>
      </c>
      <c r="V24" s="99">
        <f t="shared" ca="1" si="27"/>
        <v>0</v>
      </c>
      <c r="W24" s="99">
        <f t="shared" ca="1" si="28"/>
        <v>0</v>
      </c>
      <c r="X24" s="99">
        <f t="shared" ca="1" si="29"/>
        <v>0</v>
      </c>
      <c r="Y24" s="99">
        <f t="shared" ca="1" si="30"/>
        <v>0</v>
      </c>
      <c r="Z24" s="99">
        <f t="shared" ca="1" si="31"/>
        <v>0</v>
      </c>
      <c r="AA24" s="99">
        <f t="shared" ca="1" si="32"/>
        <v>0</v>
      </c>
      <c r="AB24" s="99">
        <f t="shared" ca="1" si="33"/>
        <v>0</v>
      </c>
      <c r="AC24" s="99">
        <f t="shared" ca="1" si="34"/>
        <v>0</v>
      </c>
      <c r="AD24" s="99">
        <f t="shared" ca="1" si="35"/>
        <v>0</v>
      </c>
      <c r="AE24" s="99">
        <f t="shared" ca="1" si="36"/>
        <v>0</v>
      </c>
      <c r="AF24" s="99">
        <f t="shared" ca="1" si="37"/>
        <v>0</v>
      </c>
      <c r="AG24" s="105">
        <f t="shared" ca="1" si="38"/>
        <v>0</v>
      </c>
      <c r="AH24" s="105">
        <f t="shared" ca="1" si="38"/>
        <v>0</v>
      </c>
      <c r="AI24" s="105">
        <f t="shared" ca="1" si="38"/>
        <v>0</v>
      </c>
      <c r="AJ24" s="110">
        <f t="shared" ca="1" si="38"/>
        <v>0</v>
      </c>
      <c r="AK24" s="2"/>
      <c r="AL24" s="1" t="str">
        <f t="shared" ca="1" si="39"/>
        <v>OK</v>
      </c>
      <c r="AM24" s="1" t="str">
        <f t="shared" ca="1" si="40"/>
        <v>OK</v>
      </c>
      <c r="AN24" s="1" t="str">
        <f t="shared" ca="1" si="41"/>
        <v>OK</v>
      </c>
      <c r="AO24" s="1" t="str">
        <f t="shared" ca="1" si="42"/>
        <v>OK</v>
      </c>
      <c r="AP24" s="1" t="str">
        <f t="shared" ca="1" si="43"/>
        <v>OK</v>
      </c>
    </row>
    <row r="25" spans="1:42" s="1" customFormat="1">
      <c r="A25" s="2">
        <v>21</v>
      </c>
      <c r="B25" s="7">
        <f t="shared" ca="1" si="14"/>
        <v>0</v>
      </c>
      <c r="C25" s="93">
        <f t="shared" ca="1" si="15"/>
        <v>0</v>
      </c>
      <c r="D25" s="94">
        <f t="shared" ca="1" si="1"/>
        <v>0</v>
      </c>
      <c r="E25" s="93">
        <f t="shared" ca="1" si="16"/>
        <v>0</v>
      </c>
      <c r="F25" s="94">
        <f t="shared" ca="1" si="2"/>
        <v>0</v>
      </c>
      <c r="G25" s="93">
        <f t="shared" ca="1" si="3"/>
        <v>0</v>
      </c>
      <c r="H25" s="94">
        <f t="shared" ca="1" si="4"/>
        <v>0</v>
      </c>
      <c r="I25" s="93">
        <f t="shared" ca="1" si="5"/>
        <v>0</v>
      </c>
      <c r="J25" s="94">
        <f t="shared" ca="1" si="13"/>
        <v>0</v>
      </c>
      <c r="K25" s="99">
        <f t="shared" ca="1" si="6"/>
        <v>0</v>
      </c>
      <c r="L25" s="99">
        <f t="shared" ca="1" si="17"/>
        <v>0</v>
      </c>
      <c r="M25" s="99">
        <f t="shared" ca="1" si="18"/>
        <v>0</v>
      </c>
      <c r="N25" s="99">
        <f t="shared" ca="1" si="19"/>
        <v>0</v>
      </c>
      <c r="O25" s="99">
        <f t="shared" ca="1" si="20"/>
        <v>0</v>
      </c>
      <c r="P25" s="99">
        <f t="shared" ca="1" si="21"/>
        <v>0</v>
      </c>
      <c r="Q25" s="99">
        <f t="shared" ca="1" si="22"/>
        <v>0</v>
      </c>
      <c r="R25" s="99">
        <f t="shared" ca="1" si="23"/>
        <v>0</v>
      </c>
      <c r="S25" s="99">
        <f t="shared" ca="1" si="24"/>
        <v>0</v>
      </c>
      <c r="T25" s="99">
        <f t="shared" ca="1" si="25"/>
        <v>0</v>
      </c>
      <c r="U25" s="99">
        <f t="shared" ca="1" si="26"/>
        <v>0</v>
      </c>
      <c r="V25" s="99">
        <f t="shared" ca="1" si="27"/>
        <v>0</v>
      </c>
      <c r="W25" s="99">
        <f t="shared" ca="1" si="28"/>
        <v>0</v>
      </c>
      <c r="X25" s="99">
        <f t="shared" ca="1" si="29"/>
        <v>0</v>
      </c>
      <c r="Y25" s="99">
        <f t="shared" ca="1" si="30"/>
        <v>0</v>
      </c>
      <c r="Z25" s="99">
        <f t="shared" ca="1" si="31"/>
        <v>0</v>
      </c>
      <c r="AA25" s="99">
        <f t="shared" ca="1" si="32"/>
        <v>0</v>
      </c>
      <c r="AB25" s="99">
        <f t="shared" ca="1" si="33"/>
        <v>0</v>
      </c>
      <c r="AC25" s="99">
        <f t="shared" ca="1" si="34"/>
        <v>0</v>
      </c>
      <c r="AD25" s="99">
        <f t="shared" ca="1" si="35"/>
        <v>0</v>
      </c>
      <c r="AE25" s="99">
        <f t="shared" ca="1" si="36"/>
        <v>0</v>
      </c>
      <c r="AF25" s="99">
        <f t="shared" ca="1" si="37"/>
        <v>0</v>
      </c>
      <c r="AG25" s="105">
        <f t="shared" ca="1" si="38"/>
        <v>0</v>
      </c>
      <c r="AH25" s="105">
        <f t="shared" ca="1" si="38"/>
        <v>0</v>
      </c>
      <c r="AI25" s="105">
        <f t="shared" ca="1" si="38"/>
        <v>0</v>
      </c>
      <c r="AJ25" s="110">
        <f t="shared" ca="1" si="38"/>
        <v>0</v>
      </c>
      <c r="AK25" s="2"/>
      <c r="AL25" s="1" t="str">
        <f t="shared" ca="1" si="39"/>
        <v>OK</v>
      </c>
      <c r="AM25" s="1" t="str">
        <f t="shared" ca="1" si="40"/>
        <v>OK</v>
      </c>
      <c r="AN25" s="1" t="str">
        <f t="shared" ca="1" si="41"/>
        <v>OK</v>
      </c>
      <c r="AO25" s="1" t="str">
        <f t="shared" ca="1" si="42"/>
        <v>OK</v>
      </c>
      <c r="AP25" s="1" t="str">
        <f t="shared" ca="1" si="43"/>
        <v>OK</v>
      </c>
    </row>
    <row r="26" spans="1:42" s="1" customFormat="1">
      <c r="A26" s="2">
        <v>22</v>
      </c>
      <c r="B26" s="7">
        <f t="shared" ca="1" si="14"/>
        <v>0</v>
      </c>
      <c r="C26" s="93">
        <f t="shared" ca="1" si="15"/>
        <v>0</v>
      </c>
      <c r="D26" s="94">
        <f t="shared" ca="1" si="1"/>
        <v>0</v>
      </c>
      <c r="E26" s="93">
        <f t="shared" ca="1" si="16"/>
        <v>0</v>
      </c>
      <c r="F26" s="94">
        <f t="shared" ca="1" si="2"/>
        <v>0</v>
      </c>
      <c r="G26" s="93">
        <f t="shared" ca="1" si="3"/>
        <v>0</v>
      </c>
      <c r="H26" s="94">
        <f t="shared" ca="1" si="4"/>
        <v>0</v>
      </c>
      <c r="I26" s="93">
        <f t="shared" ca="1" si="5"/>
        <v>0</v>
      </c>
      <c r="J26" s="94">
        <f t="shared" ca="1" si="13"/>
        <v>0</v>
      </c>
      <c r="K26" s="99">
        <f t="shared" ca="1" si="6"/>
        <v>0</v>
      </c>
      <c r="L26" s="99">
        <f t="shared" ca="1" si="17"/>
        <v>0</v>
      </c>
      <c r="M26" s="99">
        <f t="shared" ca="1" si="18"/>
        <v>0</v>
      </c>
      <c r="N26" s="99">
        <f t="shared" ca="1" si="19"/>
        <v>0</v>
      </c>
      <c r="O26" s="99">
        <f t="shared" ca="1" si="20"/>
        <v>0</v>
      </c>
      <c r="P26" s="99">
        <f t="shared" ca="1" si="21"/>
        <v>0</v>
      </c>
      <c r="Q26" s="99">
        <f t="shared" ca="1" si="22"/>
        <v>0</v>
      </c>
      <c r="R26" s="99">
        <f t="shared" ca="1" si="23"/>
        <v>0</v>
      </c>
      <c r="S26" s="99">
        <f t="shared" ca="1" si="24"/>
        <v>0</v>
      </c>
      <c r="T26" s="99">
        <f t="shared" ca="1" si="25"/>
        <v>0</v>
      </c>
      <c r="U26" s="99">
        <f t="shared" ca="1" si="26"/>
        <v>0</v>
      </c>
      <c r="V26" s="99">
        <f t="shared" ca="1" si="27"/>
        <v>0</v>
      </c>
      <c r="W26" s="99">
        <f t="shared" ca="1" si="28"/>
        <v>0</v>
      </c>
      <c r="X26" s="99">
        <f t="shared" ca="1" si="29"/>
        <v>0</v>
      </c>
      <c r="Y26" s="99">
        <f t="shared" ca="1" si="30"/>
        <v>0</v>
      </c>
      <c r="Z26" s="99">
        <f t="shared" ca="1" si="31"/>
        <v>0</v>
      </c>
      <c r="AA26" s="99">
        <f t="shared" ca="1" si="32"/>
        <v>0</v>
      </c>
      <c r="AB26" s="99">
        <f t="shared" ca="1" si="33"/>
        <v>0</v>
      </c>
      <c r="AC26" s="99">
        <f t="shared" ca="1" si="34"/>
        <v>0</v>
      </c>
      <c r="AD26" s="99">
        <f t="shared" ca="1" si="35"/>
        <v>0</v>
      </c>
      <c r="AE26" s="99">
        <f t="shared" ca="1" si="36"/>
        <v>0</v>
      </c>
      <c r="AF26" s="99">
        <f t="shared" ca="1" si="37"/>
        <v>0</v>
      </c>
      <c r="AG26" s="105">
        <f t="shared" ca="1" si="38"/>
        <v>0</v>
      </c>
      <c r="AH26" s="105">
        <f t="shared" ca="1" si="38"/>
        <v>0</v>
      </c>
      <c r="AI26" s="105">
        <f t="shared" ca="1" si="38"/>
        <v>0</v>
      </c>
      <c r="AJ26" s="110">
        <f t="shared" ca="1" si="38"/>
        <v>0</v>
      </c>
      <c r="AK26" s="2"/>
      <c r="AL26" s="1" t="str">
        <f t="shared" ca="1" si="39"/>
        <v>OK</v>
      </c>
      <c r="AM26" s="1" t="str">
        <f t="shared" ca="1" si="40"/>
        <v>OK</v>
      </c>
      <c r="AN26" s="1" t="str">
        <f t="shared" ca="1" si="41"/>
        <v>OK</v>
      </c>
      <c r="AO26" s="1" t="str">
        <f t="shared" ca="1" si="42"/>
        <v>OK</v>
      </c>
      <c r="AP26" s="1" t="str">
        <f t="shared" ca="1" si="43"/>
        <v>OK</v>
      </c>
    </row>
    <row r="27" spans="1:42" s="1" customFormat="1">
      <c r="A27" s="2">
        <v>23</v>
      </c>
      <c r="B27" s="7">
        <f t="shared" ca="1" si="14"/>
        <v>0</v>
      </c>
      <c r="C27" s="93">
        <f t="shared" ca="1" si="15"/>
        <v>0</v>
      </c>
      <c r="D27" s="94">
        <f t="shared" ca="1" si="1"/>
        <v>0</v>
      </c>
      <c r="E27" s="93">
        <f t="shared" ca="1" si="16"/>
        <v>0</v>
      </c>
      <c r="F27" s="94">
        <f t="shared" ca="1" si="2"/>
        <v>0</v>
      </c>
      <c r="G27" s="93">
        <f t="shared" ca="1" si="3"/>
        <v>0</v>
      </c>
      <c r="H27" s="94">
        <f t="shared" ca="1" si="4"/>
        <v>0</v>
      </c>
      <c r="I27" s="93">
        <f t="shared" ca="1" si="5"/>
        <v>0</v>
      </c>
      <c r="J27" s="94">
        <f t="shared" ca="1" si="13"/>
        <v>0</v>
      </c>
      <c r="K27" s="99">
        <f t="shared" ca="1" si="6"/>
        <v>0</v>
      </c>
      <c r="L27" s="99">
        <f t="shared" ca="1" si="17"/>
        <v>0</v>
      </c>
      <c r="M27" s="99">
        <f t="shared" ca="1" si="18"/>
        <v>0</v>
      </c>
      <c r="N27" s="99">
        <f t="shared" ca="1" si="19"/>
        <v>0</v>
      </c>
      <c r="O27" s="99">
        <f t="shared" ca="1" si="20"/>
        <v>0</v>
      </c>
      <c r="P27" s="99">
        <f t="shared" ca="1" si="21"/>
        <v>0</v>
      </c>
      <c r="Q27" s="99">
        <f t="shared" ca="1" si="22"/>
        <v>0</v>
      </c>
      <c r="R27" s="99">
        <f t="shared" ca="1" si="23"/>
        <v>0</v>
      </c>
      <c r="S27" s="99">
        <f t="shared" ca="1" si="24"/>
        <v>0</v>
      </c>
      <c r="T27" s="99">
        <f t="shared" ca="1" si="25"/>
        <v>0</v>
      </c>
      <c r="U27" s="99">
        <f t="shared" ca="1" si="26"/>
        <v>0</v>
      </c>
      <c r="V27" s="99">
        <f t="shared" ca="1" si="27"/>
        <v>0</v>
      </c>
      <c r="W27" s="99">
        <f t="shared" ca="1" si="28"/>
        <v>0</v>
      </c>
      <c r="X27" s="99">
        <f t="shared" ca="1" si="29"/>
        <v>0</v>
      </c>
      <c r="Y27" s="99">
        <f t="shared" ca="1" si="30"/>
        <v>0</v>
      </c>
      <c r="Z27" s="99">
        <f t="shared" ca="1" si="31"/>
        <v>0</v>
      </c>
      <c r="AA27" s="99">
        <f t="shared" ca="1" si="32"/>
        <v>0</v>
      </c>
      <c r="AB27" s="99">
        <f t="shared" ca="1" si="33"/>
        <v>0</v>
      </c>
      <c r="AC27" s="99">
        <f t="shared" ca="1" si="34"/>
        <v>0</v>
      </c>
      <c r="AD27" s="99">
        <f t="shared" ca="1" si="35"/>
        <v>0</v>
      </c>
      <c r="AE27" s="99">
        <f t="shared" ca="1" si="36"/>
        <v>0</v>
      </c>
      <c r="AF27" s="99">
        <f t="shared" ca="1" si="37"/>
        <v>0</v>
      </c>
      <c r="AG27" s="105">
        <f t="shared" ca="1" si="38"/>
        <v>0</v>
      </c>
      <c r="AH27" s="105">
        <f t="shared" ca="1" si="38"/>
        <v>0</v>
      </c>
      <c r="AI27" s="105">
        <f t="shared" ca="1" si="38"/>
        <v>0</v>
      </c>
      <c r="AJ27" s="110">
        <f t="shared" ca="1" si="38"/>
        <v>0</v>
      </c>
      <c r="AK27" s="2"/>
      <c r="AL27" s="1" t="str">
        <f t="shared" ca="1" si="39"/>
        <v>OK</v>
      </c>
      <c r="AM27" s="1" t="str">
        <f t="shared" ca="1" si="40"/>
        <v>OK</v>
      </c>
      <c r="AN27" s="1" t="str">
        <f t="shared" ca="1" si="41"/>
        <v>OK</v>
      </c>
      <c r="AO27" s="1" t="str">
        <f t="shared" ca="1" si="42"/>
        <v>OK</v>
      </c>
      <c r="AP27" s="1" t="str">
        <f t="shared" ca="1" si="43"/>
        <v>OK</v>
      </c>
    </row>
    <row r="28" spans="1:42" s="1" customFormat="1">
      <c r="A28" s="2">
        <v>24</v>
      </c>
      <c r="B28" s="7">
        <f t="shared" ca="1" si="14"/>
        <v>0</v>
      </c>
      <c r="C28" s="93">
        <f t="shared" ca="1" si="15"/>
        <v>0</v>
      </c>
      <c r="D28" s="94">
        <f t="shared" ca="1" si="1"/>
        <v>0</v>
      </c>
      <c r="E28" s="93">
        <f t="shared" ca="1" si="16"/>
        <v>0</v>
      </c>
      <c r="F28" s="94">
        <f t="shared" ca="1" si="2"/>
        <v>0</v>
      </c>
      <c r="G28" s="93">
        <f t="shared" ca="1" si="3"/>
        <v>0</v>
      </c>
      <c r="H28" s="94">
        <f t="shared" ca="1" si="4"/>
        <v>0</v>
      </c>
      <c r="I28" s="93">
        <f t="shared" ca="1" si="5"/>
        <v>0</v>
      </c>
      <c r="J28" s="94">
        <f t="shared" ca="1" si="13"/>
        <v>0</v>
      </c>
      <c r="K28" s="99">
        <f t="shared" ca="1" si="6"/>
        <v>0</v>
      </c>
      <c r="L28" s="99">
        <f t="shared" ca="1" si="17"/>
        <v>0</v>
      </c>
      <c r="M28" s="99">
        <f t="shared" ca="1" si="18"/>
        <v>0</v>
      </c>
      <c r="N28" s="99">
        <f t="shared" ca="1" si="19"/>
        <v>0</v>
      </c>
      <c r="O28" s="99">
        <f t="shared" ca="1" si="20"/>
        <v>0</v>
      </c>
      <c r="P28" s="99">
        <f t="shared" ca="1" si="21"/>
        <v>0</v>
      </c>
      <c r="Q28" s="99">
        <f t="shared" ca="1" si="22"/>
        <v>0</v>
      </c>
      <c r="R28" s="99">
        <f t="shared" ca="1" si="23"/>
        <v>0</v>
      </c>
      <c r="S28" s="99">
        <f t="shared" ca="1" si="24"/>
        <v>0</v>
      </c>
      <c r="T28" s="99">
        <f t="shared" ca="1" si="25"/>
        <v>0</v>
      </c>
      <c r="U28" s="99">
        <f t="shared" ca="1" si="26"/>
        <v>0</v>
      </c>
      <c r="V28" s="99">
        <f t="shared" ca="1" si="27"/>
        <v>0</v>
      </c>
      <c r="W28" s="99">
        <f t="shared" ca="1" si="28"/>
        <v>0</v>
      </c>
      <c r="X28" s="99">
        <f t="shared" ca="1" si="29"/>
        <v>0</v>
      </c>
      <c r="Y28" s="99">
        <f t="shared" ca="1" si="30"/>
        <v>0</v>
      </c>
      <c r="Z28" s="99">
        <f t="shared" ca="1" si="31"/>
        <v>0</v>
      </c>
      <c r="AA28" s="99">
        <f t="shared" ca="1" si="32"/>
        <v>0</v>
      </c>
      <c r="AB28" s="99">
        <f t="shared" ca="1" si="33"/>
        <v>0</v>
      </c>
      <c r="AC28" s="99">
        <f t="shared" ca="1" si="34"/>
        <v>0</v>
      </c>
      <c r="AD28" s="99">
        <f t="shared" ca="1" si="35"/>
        <v>0</v>
      </c>
      <c r="AE28" s="99">
        <f t="shared" ca="1" si="36"/>
        <v>0</v>
      </c>
      <c r="AF28" s="99">
        <f t="shared" ca="1" si="37"/>
        <v>0</v>
      </c>
      <c r="AG28" s="105">
        <f t="shared" ca="1" si="38"/>
        <v>0</v>
      </c>
      <c r="AH28" s="105">
        <f t="shared" ca="1" si="38"/>
        <v>0</v>
      </c>
      <c r="AI28" s="105">
        <f t="shared" ca="1" si="38"/>
        <v>0</v>
      </c>
      <c r="AJ28" s="110">
        <f t="shared" ca="1" si="38"/>
        <v>0</v>
      </c>
      <c r="AK28" s="2"/>
      <c r="AL28" s="1" t="str">
        <f t="shared" ca="1" si="39"/>
        <v>OK</v>
      </c>
      <c r="AM28" s="1" t="str">
        <f t="shared" ca="1" si="40"/>
        <v>OK</v>
      </c>
      <c r="AN28" s="1" t="str">
        <f t="shared" ca="1" si="41"/>
        <v>OK</v>
      </c>
      <c r="AO28" s="1" t="str">
        <f t="shared" ca="1" si="42"/>
        <v>OK</v>
      </c>
      <c r="AP28" s="1" t="str">
        <f t="shared" ca="1" si="43"/>
        <v>OK</v>
      </c>
    </row>
    <row r="29" spans="1:42" s="1" customFormat="1">
      <c r="A29" s="2">
        <v>25</v>
      </c>
      <c r="B29" s="7">
        <f t="shared" ca="1" si="14"/>
        <v>0</v>
      </c>
      <c r="C29" s="93">
        <f t="shared" ca="1" si="15"/>
        <v>0</v>
      </c>
      <c r="D29" s="94">
        <f t="shared" ca="1" si="1"/>
        <v>0</v>
      </c>
      <c r="E29" s="93">
        <f t="shared" ca="1" si="16"/>
        <v>0</v>
      </c>
      <c r="F29" s="94">
        <f t="shared" ca="1" si="2"/>
        <v>0</v>
      </c>
      <c r="G29" s="93">
        <f t="shared" ca="1" si="3"/>
        <v>0</v>
      </c>
      <c r="H29" s="94">
        <f t="shared" ca="1" si="4"/>
        <v>0</v>
      </c>
      <c r="I29" s="93">
        <f t="shared" ca="1" si="5"/>
        <v>0</v>
      </c>
      <c r="J29" s="94">
        <f t="shared" ca="1" si="13"/>
        <v>0</v>
      </c>
      <c r="K29" s="99">
        <f t="shared" ca="1" si="6"/>
        <v>0</v>
      </c>
      <c r="L29" s="99">
        <f t="shared" ca="1" si="17"/>
        <v>0</v>
      </c>
      <c r="M29" s="99">
        <f t="shared" ca="1" si="18"/>
        <v>0</v>
      </c>
      <c r="N29" s="99">
        <f t="shared" ca="1" si="19"/>
        <v>0</v>
      </c>
      <c r="O29" s="99">
        <f t="shared" ca="1" si="20"/>
        <v>0</v>
      </c>
      <c r="P29" s="99">
        <f t="shared" ca="1" si="21"/>
        <v>0</v>
      </c>
      <c r="Q29" s="99">
        <f t="shared" ca="1" si="22"/>
        <v>0</v>
      </c>
      <c r="R29" s="99">
        <f t="shared" ca="1" si="23"/>
        <v>0</v>
      </c>
      <c r="S29" s="99">
        <f t="shared" ca="1" si="24"/>
        <v>0</v>
      </c>
      <c r="T29" s="99">
        <f t="shared" ca="1" si="25"/>
        <v>0</v>
      </c>
      <c r="U29" s="99">
        <f t="shared" ca="1" si="26"/>
        <v>0</v>
      </c>
      <c r="V29" s="99">
        <f t="shared" ca="1" si="27"/>
        <v>0</v>
      </c>
      <c r="W29" s="99">
        <f t="shared" ca="1" si="28"/>
        <v>0</v>
      </c>
      <c r="X29" s="99">
        <f t="shared" ca="1" si="29"/>
        <v>0</v>
      </c>
      <c r="Y29" s="99">
        <f t="shared" ca="1" si="30"/>
        <v>0</v>
      </c>
      <c r="Z29" s="99">
        <f t="shared" ca="1" si="31"/>
        <v>0</v>
      </c>
      <c r="AA29" s="99">
        <f t="shared" ca="1" si="32"/>
        <v>0</v>
      </c>
      <c r="AB29" s="99">
        <f t="shared" ca="1" si="33"/>
        <v>0</v>
      </c>
      <c r="AC29" s="99">
        <f t="shared" ca="1" si="34"/>
        <v>0</v>
      </c>
      <c r="AD29" s="99">
        <f t="shared" ca="1" si="35"/>
        <v>0</v>
      </c>
      <c r="AE29" s="99">
        <f t="shared" ca="1" si="36"/>
        <v>0</v>
      </c>
      <c r="AF29" s="99">
        <f t="shared" ca="1" si="37"/>
        <v>0</v>
      </c>
      <c r="AG29" s="105">
        <f t="shared" ca="1" si="38"/>
        <v>0</v>
      </c>
      <c r="AH29" s="105">
        <f t="shared" ca="1" si="38"/>
        <v>0</v>
      </c>
      <c r="AI29" s="105">
        <f t="shared" ca="1" si="38"/>
        <v>0</v>
      </c>
      <c r="AJ29" s="110">
        <f t="shared" ca="1" si="38"/>
        <v>0</v>
      </c>
      <c r="AK29" s="2"/>
      <c r="AL29" s="1" t="str">
        <f t="shared" ca="1" si="39"/>
        <v>OK</v>
      </c>
      <c r="AM29" s="1" t="str">
        <f t="shared" ca="1" si="40"/>
        <v>OK</v>
      </c>
      <c r="AN29" s="1" t="str">
        <f t="shared" ca="1" si="41"/>
        <v>OK</v>
      </c>
      <c r="AO29" s="1" t="str">
        <f t="shared" ca="1" si="42"/>
        <v>OK</v>
      </c>
      <c r="AP29" s="1" t="str">
        <f t="shared" ca="1" si="43"/>
        <v>OK</v>
      </c>
    </row>
    <row r="30" spans="1:42" s="1" customFormat="1">
      <c r="A30" s="2">
        <v>26</v>
      </c>
      <c r="B30" s="7">
        <f t="shared" ca="1" si="14"/>
        <v>0</v>
      </c>
      <c r="C30" s="93">
        <f t="shared" ca="1" si="15"/>
        <v>0</v>
      </c>
      <c r="D30" s="94">
        <f t="shared" ca="1" si="1"/>
        <v>0</v>
      </c>
      <c r="E30" s="93">
        <f t="shared" ca="1" si="16"/>
        <v>0</v>
      </c>
      <c r="F30" s="94">
        <f t="shared" ca="1" si="2"/>
        <v>0</v>
      </c>
      <c r="G30" s="93">
        <f t="shared" ca="1" si="3"/>
        <v>0</v>
      </c>
      <c r="H30" s="94">
        <f t="shared" ca="1" si="4"/>
        <v>0</v>
      </c>
      <c r="I30" s="93">
        <f t="shared" ca="1" si="5"/>
        <v>0</v>
      </c>
      <c r="J30" s="94">
        <f t="shared" ca="1" si="13"/>
        <v>0</v>
      </c>
      <c r="K30" s="99">
        <f t="shared" ca="1" si="6"/>
        <v>0</v>
      </c>
      <c r="L30" s="99">
        <f t="shared" ca="1" si="17"/>
        <v>0</v>
      </c>
      <c r="M30" s="99">
        <f t="shared" ca="1" si="18"/>
        <v>0</v>
      </c>
      <c r="N30" s="99">
        <f t="shared" ca="1" si="19"/>
        <v>0</v>
      </c>
      <c r="O30" s="99">
        <f t="shared" ca="1" si="20"/>
        <v>0</v>
      </c>
      <c r="P30" s="99">
        <f t="shared" ca="1" si="21"/>
        <v>0</v>
      </c>
      <c r="Q30" s="99">
        <f t="shared" ca="1" si="22"/>
        <v>0</v>
      </c>
      <c r="R30" s="99">
        <f t="shared" ca="1" si="23"/>
        <v>0</v>
      </c>
      <c r="S30" s="99">
        <f t="shared" ca="1" si="24"/>
        <v>0</v>
      </c>
      <c r="T30" s="99">
        <f t="shared" ca="1" si="25"/>
        <v>0</v>
      </c>
      <c r="U30" s="99">
        <f t="shared" ca="1" si="26"/>
        <v>0</v>
      </c>
      <c r="V30" s="99">
        <f t="shared" ca="1" si="27"/>
        <v>0</v>
      </c>
      <c r="W30" s="99">
        <f t="shared" ca="1" si="28"/>
        <v>0</v>
      </c>
      <c r="X30" s="99">
        <f t="shared" ca="1" si="29"/>
        <v>0</v>
      </c>
      <c r="Y30" s="99">
        <f t="shared" ca="1" si="30"/>
        <v>0</v>
      </c>
      <c r="Z30" s="99">
        <f t="shared" ca="1" si="31"/>
        <v>0</v>
      </c>
      <c r="AA30" s="99">
        <f t="shared" ca="1" si="32"/>
        <v>0</v>
      </c>
      <c r="AB30" s="99">
        <f t="shared" ca="1" si="33"/>
        <v>0</v>
      </c>
      <c r="AC30" s="99">
        <f t="shared" ca="1" si="34"/>
        <v>0</v>
      </c>
      <c r="AD30" s="99">
        <f t="shared" ca="1" si="35"/>
        <v>0</v>
      </c>
      <c r="AE30" s="99">
        <f t="shared" ca="1" si="36"/>
        <v>0</v>
      </c>
      <c r="AF30" s="99">
        <f t="shared" ca="1" si="37"/>
        <v>0</v>
      </c>
      <c r="AG30" s="105">
        <f t="shared" ca="1" si="38"/>
        <v>0</v>
      </c>
      <c r="AH30" s="105">
        <f t="shared" ca="1" si="38"/>
        <v>0</v>
      </c>
      <c r="AI30" s="105">
        <f t="shared" ca="1" si="38"/>
        <v>0</v>
      </c>
      <c r="AJ30" s="110">
        <f t="shared" ca="1" si="38"/>
        <v>0</v>
      </c>
      <c r="AK30" s="2"/>
      <c r="AL30" s="1" t="str">
        <f t="shared" ca="1" si="39"/>
        <v>OK</v>
      </c>
      <c r="AM30" s="1" t="str">
        <f t="shared" ca="1" si="40"/>
        <v>OK</v>
      </c>
      <c r="AN30" s="1" t="str">
        <f t="shared" ca="1" si="41"/>
        <v>OK</v>
      </c>
      <c r="AO30" s="1" t="str">
        <f t="shared" ca="1" si="42"/>
        <v>OK</v>
      </c>
      <c r="AP30" s="1" t="str">
        <f t="shared" ca="1" si="43"/>
        <v>OK</v>
      </c>
    </row>
    <row r="31" spans="1:42" s="1" customFormat="1">
      <c r="A31" s="2">
        <v>27</v>
      </c>
      <c r="B31" s="7">
        <f t="shared" ca="1" si="14"/>
        <v>0</v>
      </c>
      <c r="C31" s="93">
        <f t="shared" ca="1" si="15"/>
        <v>0</v>
      </c>
      <c r="D31" s="94">
        <f t="shared" ca="1" si="1"/>
        <v>0</v>
      </c>
      <c r="E31" s="93">
        <f t="shared" ca="1" si="16"/>
        <v>0</v>
      </c>
      <c r="F31" s="94">
        <f t="shared" ca="1" si="2"/>
        <v>0</v>
      </c>
      <c r="G31" s="93">
        <f t="shared" ca="1" si="3"/>
        <v>0</v>
      </c>
      <c r="H31" s="94">
        <f t="shared" ca="1" si="4"/>
        <v>0</v>
      </c>
      <c r="I31" s="93">
        <f t="shared" ca="1" si="5"/>
        <v>0</v>
      </c>
      <c r="J31" s="94">
        <f t="shared" ca="1" si="13"/>
        <v>0</v>
      </c>
      <c r="K31" s="99">
        <f t="shared" ca="1" si="6"/>
        <v>0</v>
      </c>
      <c r="L31" s="99">
        <f t="shared" ca="1" si="17"/>
        <v>0</v>
      </c>
      <c r="M31" s="99">
        <f t="shared" ca="1" si="18"/>
        <v>0</v>
      </c>
      <c r="N31" s="99">
        <f t="shared" ca="1" si="19"/>
        <v>0</v>
      </c>
      <c r="O31" s="99">
        <f t="shared" ca="1" si="20"/>
        <v>0</v>
      </c>
      <c r="P31" s="99">
        <f t="shared" ca="1" si="21"/>
        <v>0</v>
      </c>
      <c r="Q31" s="99">
        <f t="shared" ca="1" si="22"/>
        <v>0</v>
      </c>
      <c r="R31" s="99">
        <f t="shared" ca="1" si="23"/>
        <v>0</v>
      </c>
      <c r="S31" s="99">
        <f t="shared" ca="1" si="24"/>
        <v>0</v>
      </c>
      <c r="T31" s="99">
        <f t="shared" ca="1" si="25"/>
        <v>0</v>
      </c>
      <c r="U31" s="99">
        <f t="shared" ca="1" si="26"/>
        <v>0</v>
      </c>
      <c r="V31" s="99">
        <f t="shared" ca="1" si="27"/>
        <v>0</v>
      </c>
      <c r="W31" s="99">
        <f t="shared" ca="1" si="28"/>
        <v>0</v>
      </c>
      <c r="X31" s="99">
        <f t="shared" ca="1" si="29"/>
        <v>0</v>
      </c>
      <c r="Y31" s="99">
        <f t="shared" ca="1" si="30"/>
        <v>0</v>
      </c>
      <c r="Z31" s="99">
        <f t="shared" ca="1" si="31"/>
        <v>0</v>
      </c>
      <c r="AA31" s="99">
        <f t="shared" ca="1" si="32"/>
        <v>0</v>
      </c>
      <c r="AB31" s="99">
        <f t="shared" ca="1" si="33"/>
        <v>0</v>
      </c>
      <c r="AC31" s="99">
        <f t="shared" ca="1" si="34"/>
        <v>0</v>
      </c>
      <c r="AD31" s="99">
        <f t="shared" ca="1" si="35"/>
        <v>0</v>
      </c>
      <c r="AE31" s="99">
        <f t="shared" ca="1" si="36"/>
        <v>0</v>
      </c>
      <c r="AF31" s="99">
        <f t="shared" ca="1" si="37"/>
        <v>0</v>
      </c>
      <c r="AG31" s="105">
        <f t="shared" ca="1" si="38"/>
        <v>0</v>
      </c>
      <c r="AH31" s="105">
        <f t="shared" ca="1" si="38"/>
        <v>0</v>
      </c>
      <c r="AI31" s="105">
        <f t="shared" ca="1" si="38"/>
        <v>0</v>
      </c>
      <c r="AJ31" s="110">
        <f t="shared" ca="1" si="38"/>
        <v>0</v>
      </c>
      <c r="AK31" s="2"/>
      <c r="AL31" s="1" t="str">
        <f t="shared" ca="1" si="39"/>
        <v>OK</v>
      </c>
      <c r="AM31" s="1" t="str">
        <f t="shared" ca="1" si="40"/>
        <v>OK</v>
      </c>
      <c r="AN31" s="1" t="str">
        <f t="shared" ca="1" si="41"/>
        <v>OK</v>
      </c>
      <c r="AO31" s="1" t="str">
        <f t="shared" ca="1" si="42"/>
        <v>OK</v>
      </c>
      <c r="AP31" s="1" t="str">
        <f t="shared" ca="1" si="43"/>
        <v>OK</v>
      </c>
    </row>
    <row r="32" spans="1:42" s="1" customFormat="1">
      <c r="A32" s="2">
        <v>28</v>
      </c>
      <c r="B32" s="7">
        <f t="shared" ca="1" si="14"/>
        <v>0</v>
      </c>
      <c r="C32" s="93">
        <f t="shared" ca="1" si="15"/>
        <v>0</v>
      </c>
      <c r="D32" s="94">
        <f t="shared" ca="1" si="1"/>
        <v>0</v>
      </c>
      <c r="E32" s="93">
        <f t="shared" ca="1" si="16"/>
        <v>0</v>
      </c>
      <c r="F32" s="94">
        <f t="shared" ca="1" si="2"/>
        <v>0</v>
      </c>
      <c r="G32" s="93">
        <f t="shared" ca="1" si="3"/>
        <v>0</v>
      </c>
      <c r="H32" s="94">
        <f t="shared" ca="1" si="4"/>
        <v>0</v>
      </c>
      <c r="I32" s="93">
        <f t="shared" ca="1" si="5"/>
        <v>0</v>
      </c>
      <c r="J32" s="94">
        <f t="shared" ca="1" si="13"/>
        <v>0</v>
      </c>
      <c r="K32" s="99">
        <f t="shared" ca="1" si="6"/>
        <v>0</v>
      </c>
      <c r="L32" s="99">
        <f t="shared" ca="1" si="17"/>
        <v>0</v>
      </c>
      <c r="M32" s="99">
        <f t="shared" ca="1" si="18"/>
        <v>0</v>
      </c>
      <c r="N32" s="99">
        <f t="shared" ca="1" si="19"/>
        <v>0</v>
      </c>
      <c r="O32" s="99">
        <f t="shared" ca="1" si="20"/>
        <v>0</v>
      </c>
      <c r="P32" s="99">
        <f t="shared" ca="1" si="21"/>
        <v>0</v>
      </c>
      <c r="Q32" s="99">
        <f t="shared" ca="1" si="22"/>
        <v>0</v>
      </c>
      <c r="R32" s="99">
        <f t="shared" ca="1" si="23"/>
        <v>0</v>
      </c>
      <c r="S32" s="99">
        <f t="shared" ca="1" si="24"/>
        <v>0</v>
      </c>
      <c r="T32" s="99">
        <f t="shared" ca="1" si="25"/>
        <v>0</v>
      </c>
      <c r="U32" s="99">
        <f t="shared" ca="1" si="26"/>
        <v>0</v>
      </c>
      <c r="V32" s="99">
        <f t="shared" ca="1" si="27"/>
        <v>0</v>
      </c>
      <c r="W32" s="99">
        <f t="shared" ca="1" si="28"/>
        <v>0</v>
      </c>
      <c r="X32" s="99">
        <f t="shared" ca="1" si="29"/>
        <v>0</v>
      </c>
      <c r="Y32" s="99">
        <f t="shared" ca="1" si="30"/>
        <v>0</v>
      </c>
      <c r="Z32" s="99">
        <f t="shared" ca="1" si="31"/>
        <v>0</v>
      </c>
      <c r="AA32" s="99">
        <f t="shared" ca="1" si="32"/>
        <v>0</v>
      </c>
      <c r="AB32" s="99">
        <f t="shared" ca="1" si="33"/>
        <v>0</v>
      </c>
      <c r="AC32" s="99">
        <f t="shared" ca="1" si="34"/>
        <v>0</v>
      </c>
      <c r="AD32" s="99">
        <f t="shared" ca="1" si="35"/>
        <v>0</v>
      </c>
      <c r="AE32" s="99">
        <f t="shared" ca="1" si="36"/>
        <v>0</v>
      </c>
      <c r="AF32" s="99">
        <f t="shared" ca="1" si="37"/>
        <v>0</v>
      </c>
      <c r="AG32" s="105">
        <f t="shared" ca="1" si="38"/>
        <v>0</v>
      </c>
      <c r="AH32" s="105">
        <f t="shared" ca="1" si="38"/>
        <v>0</v>
      </c>
      <c r="AI32" s="105">
        <f t="shared" ca="1" si="38"/>
        <v>0</v>
      </c>
      <c r="AJ32" s="110">
        <f t="shared" ca="1" si="38"/>
        <v>0</v>
      </c>
      <c r="AK32" s="2"/>
      <c r="AL32" s="1" t="str">
        <f t="shared" ca="1" si="39"/>
        <v>OK</v>
      </c>
      <c r="AM32" s="1" t="str">
        <f t="shared" ca="1" si="40"/>
        <v>OK</v>
      </c>
      <c r="AN32" s="1" t="str">
        <f t="shared" ca="1" si="41"/>
        <v>OK</v>
      </c>
      <c r="AO32" s="1" t="str">
        <f t="shared" ca="1" si="42"/>
        <v>OK</v>
      </c>
      <c r="AP32" s="1" t="str">
        <f t="shared" ca="1" si="43"/>
        <v>OK</v>
      </c>
    </row>
    <row r="33" spans="1:42" s="1" customFormat="1">
      <c r="A33" s="2">
        <v>29</v>
      </c>
      <c r="B33" s="7">
        <f t="shared" ca="1" si="14"/>
        <v>0</v>
      </c>
      <c r="C33" s="93">
        <f t="shared" ca="1" si="15"/>
        <v>0</v>
      </c>
      <c r="D33" s="94">
        <f t="shared" ca="1" si="1"/>
        <v>0</v>
      </c>
      <c r="E33" s="93">
        <f t="shared" ca="1" si="16"/>
        <v>0</v>
      </c>
      <c r="F33" s="94">
        <f t="shared" ca="1" si="2"/>
        <v>0</v>
      </c>
      <c r="G33" s="93">
        <f t="shared" ca="1" si="3"/>
        <v>0</v>
      </c>
      <c r="H33" s="94">
        <f t="shared" ca="1" si="4"/>
        <v>0</v>
      </c>
      <c r="I33" s="93">
        <f t="shared" ca="1" si="5"/>
        <v>0</v>
      </c>
      <c r="J33" s="94">
        <f t="shared" ca="1" si="13"/>
        <v>0</v>
      </c>
      <c r="K33" s="99">
        <f t="shared" ca="1" si="6"/>
        <v>0</v>
      </c>
      <c r="L33" s="99">
        <f t="shared" ca="1" si="17"/>
        <v>0</v>
      </c>
      <c r="M33" s="99">
        <f t="shared" ca="1" si="18"/>
        <v>0</v>
      </c>
      <c r="N33" s="99">
        <f t="shared" ca="1" si="19"/>
        <v>0</v>
      </c>
      <c r="O33" s="99">
        <f t="shared" ca="1" si="20"/>
        <v>0</v>
      </c>
      <c r="P33" s="99">
        <f t="shared" ca="1" si="21"/>
        <v>0</v>
      </c>
      <c r="Q33" s="99">
        <f t="shared" ca="1" si="22"/>
        <v>0</v>
      </c>
      <c r="R33" s="99">
        <f t="shared" ca="1" si="23"/>
        <v>0</v>
      </c>
      <c r="S33" s="99">
        <f t="shared" ca="1" si="24"/>
        <v>0</v>
      </c>
      <c r="T33" s="99">
        <f t="shared" ca="1" si="25"/>
        <v>0</v>
      </c>
      <c r="U33" s="99">
        <f t="shared" ca="1" si="26"/>
        <v>0</v>
      </c>
      <c r="V33" s="99">
        <f t="shared" ca="1" si="27"/>
        <v>0</v>
      </c>
      <c r="W33" s="99">
        <f t="shared" ca="1" si="28"/>
        <v>0</v>
      </c>
      <c r="X33" s="99">
        <f t="shared" ca="1" si="29"/>
        <v>0</v>
      </c>
      <c r="Y33" s="99">
        <f t="shared" ca="1" si="30"/>
        <v>0</v>
      </c>
      <c r="Z33" s="99">
        <f t="shared" ca="1" si="31"/>
        <v>0</v>
      </c>
      <c r="AA33" s="99">
        <f t="shared" ca="1" si="32"/>
        <v>0</v>
      </c>
      <c r="AB33" s="99">
        <f t="shared" ca="1" si="33"/>
        <v>0</v>
      </c>
      <c r="AC33" s="99">
        <f t="shared" ca="1" si="34"/>
        <v>0</v>
      </c>
      <c r="AD33" s="99">
        <f t="shared" ca="1" si="35"/>
        <v>0</v>
      </c>
      <c r="AE33" s="99">
        <f t="shared" ca="1" si="36"/>
        <v>0</v>
      </c>
      <c r="AF33" s="99">
        <f t="shared" ca="1" si="37"/>
        <v>0</v>
      </c>
      <c r="AG33" s="105">
        <f t="shared" ca="1" si="38"/>
        <v>0</v>
      </c>
      <c r="AH33" s="105">
        <f t="shared" ca="1" si="38"/>
        <v>0</v>
      </c>
      <c r="AI33" s="105">
        <f t="shared" ca="1" si="38"/>
        <v>0</v>
      </c>
      <c r="AJ33" s="110">
        <f t="shared" ca="1" si="38"/>
        <v>0</v>
      </c>
      <c r="AK33" s="2"/>
      <c r="AL33" s="1" t="str">
        <f t="shared" ca="1" si="39"/>
        <v>OK</v>
      </c>
      <c r="AM33" s="1" t="str">
        <f t="shared" ca="1" si="40"/>
        <v>OK</v>
      </c>
      <c r="AN33" s="1" t="str">
        <f t="shared" ca="1" si="41"/>
        <v>OK</v>
      </c>
      <c r="AO33" s="1" t="str">
        <f t="shared" ca="1" si="42"/>
        <v>OK</v>
      </c>
      <c r="AP33" s="1" t="str">
        <f t="shared" ca="1" si="43"/>
        <v>OK</v>
      </c>
    </row>
    <row r="34" spans="1:42" s="1" customFormat="1">
      <c r="A34" s="2">
        <v>30</v>
      </c>
      <c r="B34" s="7">
        <f t="shared" ca="1" si="14"/>
        <v>0</v>
      </c>
      <c r="C34" s="93">
        <f t="shared" ca="1" si="15"/>
        <v>0</v>
      </c>
      <c r="D34" s="94">
        <f t="shared" ca="1" si="1"/>
        <v>0</v>
      </c>
      <c r="E34" s="93">
        <f t="shared" ca="1" si="16"/>
        <v>0</v>
      </c>
      <c r="F34" s="94">
        <f t="shared" ca="1" si="2"/>
        <v>0</v>
      </c>
      <c r="G34" s="93">
        <f t="shared" ca="1" si="3"/>
        <v>0</v>
      </c>
      <c r="H34" s="94">
        <f t="shared" ca="1" si="4"/>
        <v>0</v>
      </c>
      <c r="I34" s="93">
        <f t="shared" ca="1" si="5"/>
        <v>0</v>
      </c>
      <c r="J34" s="94">
        <f t="shared" ca="1" si="13"/>
        <v>0</v>
      </c>
      <c r="K34" s="99">
        <f t="shared" ca="1" si="6"/>
        <v>0</v>
      </c>
      <c r="L34" s="99">
        <f t="shared" ca="1" si="17"/>
        <v>0</v>
      </c>
      <c r="M34" s="99">
        <f t="shared" ca="1" si="18"/>
        <v>0</v>
      </c>
      <c r="N34" s="99">
        <f t="shared" ca="1" si="19"/>
        <v>0</v>
      </c>
      <c r="O34" s="99">
        <f t="shared" ca="1" si="20"/>
        <v>0</v>
      </c>
      <c r="P34" s="99">
        <f t="shared" ca="1" si="21"/>
        <v>0</v>
      </c>
      <c r="Q34" s="99">
        <f t="shared" ca="1" si="22"/>
        <v>0</v>
      </c>
      <c r="R34" s="99">
        <f t="shared" ca="1" si="23"/>
        <v>0</v>
      </c>
      <c r="S34" s="99">
        <f t="shared" ca="1" si="24"/>
        <v>0</v>
      </c>
      <c r="T34" s="99">
        <f t="shared" ca="1" si="25"/>
        <v>0</v>
      </c>
      <c r="U34" s="99">
        <f t="shared" ca="1" si="26"/>
        <v>0</v>
      </c>
      <c r="V34" s="99">
        <f t="shared" ca="1" si="27"/>
        <v>0</v>
      </c>
      <c r="W34" s="99">
        <f t="shared" ca="1" si="28"/>
        <v>0</v>
      </c>
      <c r="X34" s="99">
        <f t="shared" ca="1" si="29"/>
        <v>0</v>
      </c>
      <c r="Y34" s="99">
        <f t="shared" ca="1" si="30"/>
        <v>0</v>
      </c>
      <c r="Z34" s="99">
        <f t="shared" ca="1" si="31"/>
        <v>0</v>
      </c>
      <c r="AA34" s="99">
        <f t="shared" ca="1" si="32"/>
        <v>0</v>
      </c>
      <c r="AB34" s="99">
        <f t="shared" ca="1" si="33"/>
        <v>0</v>
      </c>
      <c r="AC34" s="99">
        <f t="shared" ca="1" si="34"/>
        <v>0</v>
      </c>
      <c r="AD34" s="99">
        <f t="shared" ca="1" si="35"/>
        <v>0</v>
      </c>
      <c r="AE34" s="99">
        <f t="shared" ca="1" si="36"/>
        <v>0</v>
      </c>
      <c r="AF34" s="99">
        <f t="shared" ca="1" si="37"/>
        <v>0</v>
      </c>
      <c r="AG34" s="105">
        <f t="shared" ca="1" si="38"/>
        <v>0</v>
      </c>
      <c r="AH34" s="105">
        <f t="shared" ca="1" si="38"/>
        <v>0</v>
      </c>
      <c r="AI34" s="105">
        <f t="shared" ca="1" si="38"/>
        <v>0</v>
      </c>
      <c r="AJ34" s="110">
        <f t="shared" ca="1" si="38"/>
        <v>0</v>
      </c>
      <c r="AK34" s="2"/>
      <c r="AL34" s="1" t="str">
        <f t="shared" ca="1" si="39"/>
        <v>OK</v>
      </c>
      <c r="AM34" s="1" t="str">
        <f t="shared" ca="1" si="40"/>
        <v>OK</v>
      </c>
      <c r="AN34" s="1" t="str">
        <f t="shared" ca="1" si="41"/>
        <v>OK</v>
      </c>
      <c r="AO34" s="1" t="str">
        <f t="shared" ca="1" si="42"/>
        <v>OK</v>
      </c>
      <c r="AP34" s="1" t="str">
        <f t="shared" ca="1" si="43"/>
        <v>OK</v>
      </c>
    </row>
    <row r="35" spans="1:42" s="1" customFormat="1">
      <c r="A35" s="2">
        <v>31</v>
      </c>
      <c r="B35" s="7">
        <f t="shared" ca="1" si="14"/>
        <v>0</v>
      </c>
      <c r="C35" s="93">
        <f t="shared" ca="1" si="15"/>
        <v>0</v>
      </c>
      <c r="D35" s="94">
        <f t="shared" ca="1" si="1"/>
        <v>0</v>
      </c>
      <c r="E35" s="93">
        <f t="shared" ca="1" si="16"/>
        <v>0</v>
      </c>
      <c r="F35" s="94">
        <f t="shared" ca="1" si="2"/>
        <v>0</v>
      </c>
      <c r="G35" s="93">
        <f t="shared" ca="1" si="3"/>
        <v>0</v>
      </c>
      <c r="H35" s="94">
        <f t="shared" ca="1" si="4"/>
        <v>0</v>
      </c>
      <c r="I35" s="93">
        <f t="shared" ca="1" si="5"/>
        <v>0</v>
      </c>
      <c r="J35" s="94">
        <f t="shared" ca="1" si="13"/>
        <v>0</v>
      </c>
      <c r="K35" s="99">
        <f t="shared" ca="1" si="6"/>
        <v>0</v>
      </c>
      <c r="L35" s="99">
        <f t="shared" ca="1" si="17"/>
        <v>0</v>
      </c>
      <c r="M35" s="99">
        <f t="shared" ca="1" si="18"/>
        <v>0</v>
      </c>
      <c r="N35" s="99">
        <f t="shared" ca="1" si="19"/>
        <v>0</v>
      </c>
      <c r="O35" s="99">
        <f t="shared" ca="1" si="20"/>
        <v>0</v>
      </c>
      <c r="P35" s="99">
        <f t="shared" ca="1" si="21"/>
        <v>0</v>
      </c>
      <c r="Q35" s="99">
        <f t="shared" ca="1" si="22"/>
        <v>0</v>
      </c>
      <c r="R35" s="99">
        <f t="shared" ca="1" si="23"/>
        <v>0</v>
      </c>
      <c r="S35" s="99">
        <f t="shared" ca="1" si="24"/>
        <v>0</v>
      </c>
      <c r="T35" s="99">
        <f t="shared" ca="1" si="25"/>
        <v>0</v>
      </c>
      <c r="U35" s="99">
        <f t="shared" ca="1" si="26"/>
        <v>0</v>
      </c>
      <c r="V35" s="99">
        <f t="shared" ca="1" si="27"/>
        <v>0</v>
      </c>
      <c r="W35" s="99">
        <f t="shared" ca="1" si="28"/>
        <v>0</v>
      </c>
      <c r="X35" s="99">
        <f t="shared" ca="1" si="29"/>
        <v>0</v>
      </c>
      <c r="Y35" s="99">
        <f t="shared" ca="1" si="30"/>
        <v>0</v>
      </c>
      <c r="Z35" s="99">
        <f t="shared" ca="1" si="31"/>
        <v>0</v>
      </c>
      <c r="AA35" s="99">
        <f t="shared" ca="1" si="32"/>
        <v>0</v>
      </c>
      <c r="AB35" s="99">
        <f t="shared" ca="1" si="33"/>
        <v>0</v>
      </c>
      <c r="AC35" s="99">
        <f t="shared" ca="1" si="34"/>
        <v>0</v>
      </c>
      <c r="AD35" s="99">
        <f t="shared" ca="1" si="35"/>
        <v>0</v>
      </c>
      <c r="AE35" s="99">
        <f t="shared" ca="1" si="36"/>
        <v>0</v>
      </c>
      <c r="AF35" s="99">
        <f t="shared" ca="1" si="37"/>
        <v>0</v>
      </c>
      <c r="AG35" s="105">
        <f t="shared" ca="1" si="38"/>
        <v>0</v>
      </c>
      <c r="AH35" s="105">
        <f t="shared" ca="1" si="38"/>
        <v>0</v>
      </c>
      <c r="AI35" s="105">
        <f t="shared" ca="1" si="38"/>
        <v>0</v>
      </c>
      <c r="AJ35" s="110">
        <f t="shared" ca="1" si="38"/>
        <v>0</v>
      </c>
      <c r="AK35" s="2"/>
      <c r="AL35" s="1" t="str">
        <f t="shared" ca="1" si="39"/>
        <v>OK</v>
      </c>
      <c r="AM35" s="1" t="str">
        <f t="shared" ca="1" si="40"/>
        <v>OK</v>
      </c>
      <c r="AN35" s="1" t="str">
        <f t="shared" ca="1" si="41"/>
        <v>OK</v>
      </c>
      <c r="AO35" s="1" t="str">
        <f t="shared" ca="1" si="42"/>
        <v>OK</v>
      </c>
      <c r="AP35" s="1" t="str">
        <f t="shared" ca="1" si="43"/>
        <v>OK</v>
      </c>
    </row>
    <row r="36" spans="1:42" s="1" customFormat="1">
      <c r="A36" s="2">
        <v>32</v>
      </c>
      <c r="B36" s="7">
        <f t="shared" ca="1" si="14"/>
        <v>0</v>
      </c>
      <c r="C36" s="93">
        <f t="shared" ca="1" si="15"/>
        <v>0</v>
      </c>
      <c r="D36" s="94">
        <f t="shared" ca="1" si="1"/>
        <v>0</v>
      </c>
      <c r="E36" s="93">
        <f t="shared" ca="1" si="16"/>
        <v>0</v>
      </c>
      <c r="F36" s="94">
        <f t="shared" ca="1" si="2"/>
        <v>0</v>
      </c>
      <c r="G36" s="93">
        <f t="shared" ca="1" si="3"/>
        <v>0</v>
      </c>
      <c r="H36" s="94">
        <f t="shared" ca="1" si="4"/>
        <v>0</v>
      </c>
      <c r="I36" s="93">
        <f t="shared" ca="1" si="5"/>
        <v>0</v>
      </c>
      <c r="J36" s="94">
        <f t="shared" ca="1" si="13"/>
        <v>0</v>
      </c>
      <c r="K36" s="99">
        <f t="shared" ca="1" si="6"/>
        <v>0</v>
      </c>
      <c r="L36" s="99">
        <f t="shared" ca="1" si="17"/>
        <v>0</v>
      </c>
      <c r="M36" s="99">
        <f t="shared" ca="1" si="18"/>
        <v>0</v>
      </c>
      <c r="N36" s="99">
        <f t="shared" ca="1" si="19"/>
        <v>0</v>
      </c>
      <c r="O36" s="99">
        <f t="shared" ca="1" si="20"/>
        <v>0</v>
      </c>
      <c r="P36" s="99">
        <f t="shared" ca="1" si="21"/>
        <v>0</v>
      </c>
      <c r="Q36" s="99">
        <f t="shared" ca="1" si="22"/>
        <v>0</v>
      </c>
      <c r="R36" s="99">
        <f t="shared" ca="1" si="23"/>
        <v>0</v>
      </c>
      <c r="S36" s="99">
        <f t="shared" ca="1" si="24"/>
        <v>0</v>
      </c>
      <c r="T36" s="99">
        <f t="shared" ca="1" si="25"/>
        <v>0</v>
      </c>
      <c r="U36" s="99">
        <f t="shared" ca="1" si="26"/>
        <v>0</v>
      </c>
      <c r="V36" s="99">
        <f t="shared" ca="1" si="27"/>
        <v>0</v>
      </c>
      <c r="W36" s="99">
        <f t="shared" ca="1" si="28"/>
        <v>0</v>
      </c>
      <c r="X36" s="99">
        <f t="shared" ca="1" si="29"/>
        <v>0</v>
      </c>
      <c r="Y36" s="99">
        <f t="shared" ca="1" si="30"/>
        <v>0</v>
      </c>
      <c r="Z36" s="99">
        <f t="shared" ca="1" si="31"/>
        <v>0</v>
      </c>
      <c r="AA36" s="99">
        <f t="shared" ca="1" si="32"/>
        <v>0</v>
      </c>
      <c r="AB36" s="99">
        <f t="shared" ca="1" si="33"/>
        <v>0</v>
      </c>
      <c r="AC36" s="99">
        <f t="shared" ca="1" si="34"/>
        <v>0</v>
      </c>
      <c r="AD36" s="99">
        <f t="shared" ca="1" si="35"/>
        <v>0</v>
      </c>
      <c r="AE36" s="99">
        <f t="shared" ca="1" si="36"/>
        <v>0</v>
      </c>
      <c r="AF36" s="99">
        <f t="shared" ca="1" si="37"/>
        <v>0</v>
      </c>
      <c r="AG36" s="105">
        <f t="shared" ca="1" si="38"/>
        <v>0</v>
      </c>
      <c r="AH36" s="105">
        <f t="shared" ca="1" si="38"/>
        <v>0</v>
      </c>
      <c r="AI36" s="105">
        <f t="shared" ca="1" si="38"/>
        <v>0</v>
      </c>
      <c r="AJ36" s="110">
        <f t="shared" ca="1" si="38"/>
        <v>0</v>
      </c>
      <c r="AK36" s="2"/>
      <c r="AL36" s="1" t="str">
        <f t="shared" ca="1" si="39"/>
        <v>OK</v>
      </c>
      <c r="AM36" s="1" t="str">
        <f t="shared" ca="1" si="40"/>
        <v>OK</v>
      </c>
      <c r="AN36" s="1" t="str">
        <f t="shared" ca="1" si="41"/>
        <v>OK</v>
      </c>
      <c r="AO36" s="1" t="str">
        <f t="shared" ca="1" si="42"/>
        <v>OK</v>
      </c>
      <c r="AP36" s="1" t="str">
        <f t="shared" ca="1" si="43"/>
        <v>OK</v>
      </c>
    </row>
    <row r="37" spans="1:42" s="1" customFormat="1">
      <c r="A37" s="2">
        <v>33</v>
      </c>
      <c r="B37" s="7">
        <f t="shared" ca="1" si="14"/>
        <v>0</v>
      </c>
      <c r="C37" s="93">
        <f t="shared" ca="1" si="15"/>
        <v>0</v>
      </c>
      <c r="D37" s="94">
        <f t="shared" ca="1" si="1"/>
        <v>0</v>
      </c>
      <c r="E37" s="93">
        <f t="shared" ca="1" si="16"/>
        <v>0</v>
      </c>
      <c r="F37" s="94">
        <f t="shared" ca="1" si="2"/>
        <v>0</v>
      </c>
      <c r="G37" s="93">
        <f t="shared" ca="1" si="3"/>
        <v>0</v>
      </c>
      <c r="H37" s="94">
        <f t="shared" ca="1" si="4"/>
        <v>0</v>
      </c>
      <c r="I37" s="93">
        <f t="shared" ca="1" si="5"/>
        <v>0</v>
      </c>
      <c r="J37" s="94">
        <f t="shared" ca="1" si="13"/>
        <v>0</v>
      </c>
      <c r="K37" s="99">
        <f t="shared" ca="1" si="6"/>
        <v>0</v>
      </c>
      <c r="L37" s="99">
        <f t="shared" ca="1" si="17"/>
        <v>0</v>
      </c>
      <c r="M37" s="99">
        <f t="shared" ca="1" si="18"/>
        <v>0</v>
      </c>
      <c r="N37" s="99">
        <f t="shared" ca="1" si="19"/>
        <v>0</v>
      </c>
      <c r="O37" s="99">
        <f t="shared" ca="1" si="20"/>
        <v>0</v>
      </c>
      <c r="P37" s="99">
        <f t="shared" ca="1" si="21"/>
        <v>0</v>
      </c>
      <c r="Q37" s="99">
        <f t="shared" ca="1" si="22"/>
        <v>0</v>
      </c>
      <c r="R37" s="99">
        <f t="shared" ca="1" si="23"/>
        <v>0</v>
      </c>
      <c r="S37" s="99">
        <f t="shared" ca="1" si="24"/>
        <v>0</v>
      </c>
      <c r="T37" s="99">
        <f t="shared" ca="1" si="25"/>
        <v>0</v>
      </c>
      <c r="U37" s="99">
        <f t="shared" ca="1" si="26"/>
        <v>0</v>
      </c>
      <c r="V37" s="99">
        <f t="shared" ca="1" si="27"/>
        <v>0</v>
      </c>
      <c r="W37" s="99">
        <f t="shared" ca="1" si="28"/>
        <v>0</v>
      </c>
      <c r="X37" s="99">
        <f t="shared" ca="1" si="29"/>
        <v>0</v>
      </c>
      <c r="Y37" s="99">
        <f t="shared" ca="1" si="30"/>
        <v>0</v>
      </c>
      <c r="Z37" s="99">
        <f t="shared" ca="1" si="31"/>
        <v>0</v>
      </c>
      <c r="AA37" s="99">
        <f t="shared" ca="1" si="32"/>
        <v>0</v>
      </c>
      <c r="AB37" s="99">
        <f t="shared" ca="1" si="33"/>
        <v>0</v>
      </c>
      <c r="AC37" s="99">
        <f t="shared" ca="1" si="34"/>
        <v>0</v>
      </c>
      <c r="AD37" s="99">
        <f t="shared" ca="1" si="35"/>
        <v>0</v>
      </c>
      <c r="AE37" s="99">
        <f t="shared" ca="1" si="36"/>
        <v>0</v>
      </c>
      <c r="AF37" s="99">
        <f t="shared" ca="1" si="37"/>
        <v>0</v>
      </c>
      <c r="AG37" s="105">
        <f t="shared" ca="1" si="38"/>
        <v>0</v>
      </c>
      <c r="AH37" s="105">
        <f t="shared" ca="1" si="38"/>
        <v>0</v>
      </c>
      <c r="AI37" s="105">
        <f t="shared" ca="1" si="38"/>
        <v>0</v>
      </c>
      <c r="AJ37" s="110">
        <f t="shared" ca="1" si="38"/>
        <v>0</v>
      </c>
      <c r="AK37" s="2"/>
      <c r="AL37" s="1" t="str">
        <f t="shared" ca="1" si="39"/>
        <v>OK</v>
      </c>
      <c r="AM37" s="1" t="str">
        <f t="shared" ca="1" si="40"/>
        <v>OK</v>
      </c>
      <c r="AN37" s="1" t="str">
        <f t="shared" ca="1" si="41"/>
        <v>OK</v>
      </c>
      <c r="AO37" s="1" t="str">
        <f t="shared" ca="1" si="42"/>
        <v>OK</v>
      </c>
      <c r="AP37" s="1" t="str">
        <f t="shared" ca="1" si="43"/>
        <v>OK</v>
      </c>
    </row>
    <row r="38" spans="1:42" s="1" customFormat="1">
      <c r="A38" s="2">
        <v>34</v>
      </c>
      <c r="B38" s="7">
        <f t="shared" ca="1" si="14"/>
        <v>0</v>
      </c>
      <c r="C38" s="93">
        <f t="shared" ca="1" si="15"/>
        <v>0</v>
      </c>
      <c r="D38" s="94">
        <f t="shared" ca="1" si="1"/>
        <v>0</v>
      </c>
      <c r="E38" s="93">
        <f t="shared" ca="1" si="16"/>
        <v>0</v>
      </c>
      <c r="F38" s="94">
        <f t="shared" ca="1" si="2"/>
        <v>0</v>
      </c>
      <c r="G38" s="93">
        <f t="shared" ca="1" si="3"/>
        <v>0</v>
      </c>
      <c r="H38" s="94">
        <f t="shared" ca="1" si="4"/>
        <v>0</v>
      </c>
      <c r="I38" s="93">
        <f t="shared" ca="1" si="5"/>
        <v>0</v>
      </c>
      <c r="J38" s="94">
        <f t="shared" ca="1" si="13"/>
        <v>0</v>
      </c>
      <c r="K38" s="99">
        <f t="shared" ca="1" si="6"/>
        <v>0</v>
      </c>
      <c r="L38" s="99">
        <f t="shared" ca="1" si="17"/>
        <v>0</v>
      </c>
      <c r="M38" s="99">
        <f t="shared" ca="1" si="18"/>
        <v>0</v>
      </c>
      <c r="N38" s="99">
        <f t="shared" ca="1" si="19"/>
        <v>0</v>
      </c>
      <c r="O38" s="99">
        <f t="shared" ca="1" si="20"/>
        <v>0</v>
      </c>
      <c r="P38" s="99">
        <f t="shared" ca="1" si="21"/>
        <v>0</v>
      </c>
      <c r="Q38" s="99">
        <f t="shared" ca="1" si="22"/>
        <v>0</v>
      </c>
      <c r="R38" s="99">
        <f t="shared" ca="1" si="23"/>
        <v>0</v>
      </c>
      <c r="S38" s="99">
        <f t="shared" ca="1" si="24"/>
        <v>0</v>
      </c>
      <c r="T38" s="99">
        <f t="shared" ca="1" si="25"/>
        <v>0</v>
      </c>
      <c r="U38" s="99">
        <f t="shared" ca="1" si="26"/>
        <v>0</v>
      </c>
      <c r="V38" s="99">
        <f t="shared" ca="1" si="27"/>
        <v>0</v>
      </c>
      <c r="W38" s="99">
        <f t="shared" ca="1" si="28"/>
        <v>0</v>
      </c>
      <c r="X38" s="99">
        <f t="shared" ca="1" si="29"/>
        <v>0</v>
      </c>
      <c r="Y38" s="99">
        <f t="shared" ca="1" si="30"/>
        <v>0</v>
      </c>
      <c r="Z38" s="99">
        <f t="shared" ca="1" si="31"/>
        <v>0</v>
      </c>
      <c r="AA38" s="99">
        <f t="shared" ca="1" si="32"/>
        <v>0</v>
      </c>
      <c r="AB38" s="99">
        <f t="shared" ca="1" si="33"/>
        <v>0</v>
      </c>
      <c r="AC38" s="99">
        <f t="shared" ca="1" si="34"/>
        <v>0</v>
      </c>
      <c r="AD38" s="99">
        <f t="shared" ca="1" si="35"/>
        <v>0</v>
      </c>
      <c r="AE38" s="99">
        <f t="shared" ca="1" si="36"/>
        <v>0</v>
      </c>
      <c r="AF38" s="99">
        <f t="shared" ca="1" si="37"/>
        <v>0</v>
      </c>
      <c r="AG38" s="105">
        <f t="shared" ca="1" si="38"/>
        <v>0</v>
      </c>
      <c r="AH38" s="105">
        <f t="shared" ca="1" si="38"/>
        <v>0</v>
      </c>
      <c r="AI38" s="105">
        <f t="shared" ca="1" si="38"/>
        <v>0</v>
      </c>
      <c r="AJ38" s="110">
        <f t="shared" ca="1" si="38"/>
        <v>0</v>
      </c>
      <c r="AK38" s="2"/>
      <c r="AL38" s="1" t="str">
        <f t="shared" ca="1" si="39"/>
        <v>OK</v>
      </c>
      <c r="AM38" s="1" t="str">
        <f t="shared" ca="1" si="40"/>
        <v>OK</v>
      </c>
      <c r="AN38" s="1" t="str">
        <f t="shared" ca="1" si="41"/>
        <v>OK</v>
      </c>
      <c r="AO38" s="1" t="str">
        <f t="shared" ca="1" si="42"/>
        <v>OK</v>
      </c>
      <c r="AP38" s="1" t="str">
        <f t="shared" ca="1" si="43"/>
        <v>OK</v>
      </c>
    </row>
    <row r="39" spans="1:42" s="1" customFormat="1">
      <c r="A39" s="2">
        <v>35</v>
      </c>
      <c r="B39" s="7">
        <f t="shared" ca="1" si="14"/>
        <v>0</v>
      </c>
      <c r="C39" s="93">
        <f t="shared" ca="1" si="15"/>
        <v>0</v>
      </c>
      <c r="D39" s="94">
        <f t="shared" ca="1" si="1"/>
        <v>0</v>
      </c>
      <c r="E39" s="93">
        <f t="shared" ca="1" si="16"/>
        <v>0</v>
      </c>
      <c r="F39" s="94">
        <f t="shared" ca="1" si="2"/>
        <v>0</v>
      </c>
      <c r="G39" s="93">
        <f t="shared" ca="1" si="3"/>
        <v>0</v>
      </c>
      <c r="H39" s="94">
        <f t="shared" ca="1" si="4"/>
        <v>0</v>
      </c>
      <c r="I39" s="93">
        <f t="shared" ca="1" si="5"/>
        <v>0</v>
      </c>
      <c r="J39" s="94">
        <f t="shared" ca="1" si="13"/>
        <v>0</v>
      </c>
      <c r="K39" s="99">
        <f t="shared" ca="1" si="6"/>
        <v>0</v>
      </c>
      <c r="L39" s="99">
        <f t="shared" ca="1" si="17"/>
        <v>0</v>
      </c>
      <c r="M39" s="99">
        <f t="shared" ca="1" si="18"/>
        <v>0</v>
      </c>
      <c r="N39" s="99">
        <f t="shared" ca="1" si="19"/>
        <v>0</v>
      </c>
      <c r="O39" s="99">
        <f t="shared" ca="1" si="20"/>
        <v>0</v>
      </c>
      <c r="P39" s="99">
        <f t="shared" ca="1" si="21"/>
        <v>0</v>
      </c>
      <c r="Q39" s="99">
        <f t="shared" ca="1" si="22"/>
        <v>0</v>
      </c>
      <c r="R39" s="99">
        <f t="shared" ca="1" si="23"/>
        <v>0</v>
      </c>
      <c r="S39" s="99">
        <f t="shared" ca="1" si="24"/>
        <v>0</v>
      </c>
      <c r="T39" s="99">
        <f t="shared" ca="1" si="25"/>
        <v>0</v>
      </c>
      <c r="U39" s="99">
        <f t="shared" ca="1" si="26"/>
        <v>0</v>
      </c>
      <c r="V39" s="99">
        <f t="shared" ca="1" si="27"/>
        <v>0</v>
      </c>
      <c r="W39" s="99">
        <f t="shared" ca="1" si="28"/>
        <v>0</v>
      </c>
      <c r="X39" s="99">
        <f t="shared" ca="1" si="29"/>
        <v>0</v>
      </c>
      <c r="Y39" s="99">
        <f t="shared" ca="1" si="30"/>
        <v>0</v>
      </c>
      <c r="Z39" s="99">
        <f t="shared" ca="1" si="31"/>
        <v>0</v>
      </c>
      <c r="AA39" s="99">
        <f t="shared" ca="1" si="32"/>
        <v>0</v>
      </c>
      <c r="AB39" s="99">
        <f t="shared" ca="1" si="33"/>
        <v>0</v>
      </c>
      <c r="AC39" s="99">
        <f t="shared" ca="1" si="34"/>
        <v>0</v>
      </c>
      <c r="AD39" s="99">
        <f t="shared" ca="1" si="35"/>
        <v>0</v>
      </c>
      <c r="AE39" s="99">
        <f t="shared" ca="1" si="36"/>
        <v>0</v>
      </c>
      <c r="AF39" s="99">
        <f t="shared" ca="1" si="37"/>
        <v>0</v>
      </c>
      <c r="AG39" s="105">
        <f t="shared" ca="1" si="38"/>
        <v>0</v>
      </c>
      <c r="AH39" s="105">
        <f t="shared" ca="1" si="38"/>
        <v>0</v>
      </c>
      <c r="AI39" s="105">
        <f t="shared" ca="1" si="38"/>
        <v>0</v>
      </c>
      <c r="AJ39" s="110">
        <f t="shared" ca="1" si="38"/>
        <v>0</v>
      </c>
      <c r="AK39" s="2"/>
      <c r="AL39" s="1" t="str">
        <f t="shared" ca="1" si="39"/>
        <v>OK</v>
      </c>
      <c r="AM39" s="1" t="str">
        <f t="shared" ca="1" si="40"/>
        <v>OK</v>
      </c>
      <c r="AN39" s="1" t="str">
        <f t="shared" ca="1" si="41"/>
        <v>OK</v>
      </c>
      <c r="AO39" s="1" t="str">
        <f t="shared" ca="1" si="42"/>
        <v>OK</v>
      </c>
      <c r="AP39" s="1" t="str">
        <f t="shared" ca="1" si="43"/>
        <v>OK</v>
      </c>
    </row>
    <row r="40" spans="1:42" s="1" customFormat="1">
      <c r="A40" s="2">
        <v>36</v>
      </c>
      <c r="B40" s="7">
        <f t="shared" ca="1" si="14"/>
        <v>0</v>
      </c>
      <c r="C40" s="93">
        <f t="shared" ca="1" si="15"/>
        <v>0</v>
      </c>
      <c r="D40" s="94">
        <f t="shared" ca="1" si="1"/>
        <v>0</v>
      </c>
      <c r="E40" s="93">
        <f t="shared" ca="1" si="16"/>
        <v>0</v>
      </c>
      <c r="F40" s="94">
        <f t="shared" ca="1" si="2"/>
        <v>0</v>
      </c>
      <c r="G40" s="93">
        <f t="shared" ca="1" si="3"/>
        <v>0</v>
      </c>
      <c r="H40" s="94">
        <f t="shared" ca="1" si="4"/>
        <v>0</v>
      </c>
      <c r="I40" s="93">
        <f t="shared" ca="1" si="5"/>
        <v>0</v>
      </c>
      <c r="J40" s="94">
        <f t="shared" ca="1" si="13"/>
        <v>0</v>
      </c>
      <c r="K40" s="99">
        <f t="shared" ca="1" si="6"/>
        <v>0</v>
      </c>
      <c r="L40" s="99">
        <f t="shared" ca="1" si="17"/>
        <v>0</v>
      </c>
      <c r="M40" s="99">
        <f t="shared" ca="1" si="18"/>
        <v>0</v>
      </c>
      <c r="N40" s="99">
        <f t="shared" ca="1" si="19"/>
        <v>0</v>
      </c>
      <c r="O40" s="99">
        <f t="shared" ca="1" si="20"/>
        <v>0</v>
      </c>
      <c r="P40" s="99">
        <f t="shared" ca="1" si="21"/>
        <v>0</v>
      </c>
      <c r="Q40" s="99">
        <f t="shared" ca="1" si="22"/>
        <v>0</v>
      </c>
      <c r="R40" s="99">
        <f t="shared" ca="1" si="23"/>
        <v>0</v>
      </c>
      <c r="S40" s="99">
        <f t="shared" ca="1" si="24"/>
        <v>0</v>
      </c>
      <c r="T40" s="99">
        <f t="shared" ca="1" si="25"/>
        <v>0</v>
      </c>
      <c r="U40" s="99">
        <f t="shared" ca="1" si="26"/>
        <v>0</v>
      </c>
      <c r="V40" s="99">
        <f t="shared" ca="1" si="27"/>
        <v>0</v>
      </c>
      <c r="W40" s="99">
        <f t="shared" ca="1" si="28"/>
        <v>0</v>
      </c>
      <c r="X40" s="99">
        <f t="shared" ca="1" si="29"/>
        <v>0</v>
      </c>
      <c r="Y40" s="99">
        <f t="shared" ca="1" si="30"/>
        <v>0</v>
      </c>
      <c r="Z40" s="99">
        <f t="shared" ca="1" si="31"/>
        <v>0</v>
      </c>
      <c r="AA40" s="99">
        <f t="shared" ca="1" si="32"/>
        <v>0</v>
      </c>
      <c r="AB40" s="99">
        <f t="shared" ca="1" si="33"/>
        <v>0</v>
      </c>
      <c r="AC40" s="99">
        <f t="shared" ca="1" si="34"/>
        <v>0</v>
      </c>
      <c r="AD40" s="99">
        <f t="shared" ca="1" si="35"/>
        <v>0</v>
      </c>
      <c r="AE40" s="99">
        <f t="shared" ca="1" si="36"/>
        <v>0</v>
      </c>
      <c r="AF40" s="99">
        <f t="shared" ca="1" si="37"/>
        <v>0</v>
      </c>
      <c r="AG40" s="105">
        <f t="shared" ca="1" si="38"/>
        <v>0</v>
      </c>
      <c r="AH40" s="105">
        <f t="shared" ca="1" si="38"/>
        <v>0</v>
      </c>
      <c r="AI40" s="105">
        <f t="shared" ca="1" si="38"/>
        <v>0</v>
      </c>
      <c r="AJ40" s="110">
        <f t="shared" ca="1" si="38"/>
        <v>0</v>
      </c>
      <c r="AK40" s="2"/>
      <c r="AL40" s="1" t="str">
        <f t="shared" ca="1" si="39"/>
        <v>OK</v>
      </c>
      <c r="AM40" s="1" t="str">
        <f t="shared" ca="1" si="40"/>
        <v>OK</v>
      </c>
      <c r="AN40" s="1" t="str">
        <f t="shared" ca="1" si="41"/>
        <v>OK</v>
      </c>
      <c r="AO40" s="1" t="str">
        <f t="shared" ca="1" si="42"/>
        <v>OK</v>
      </c>
      <c r="AP40" s="1" t="str">
        <f t="shared" ca="1" si="43"/>
        <v>OK</v>
      </c>
    </row>
    <row r="41" spans="1:42" s="1" customFormat="1">
      <c r="A41" s="2">
        <v>37</v>
      </c>
      <c r="B41" s="7">
        <f t="shared" ca="1" si="14"/>
        <v>0</v>
      </c>
      <c r="C41" s="93">
        <f t="shared" ca="1" si="15"/>
        <v>0</v>
      </c>
      <c r="D41" s="94">
        <f t="shared" ca="1" si="1"/>
        <v>0</v>
      </c>
      <c r="E41" s="93">
        <f t="shared" ca="1" si="16"/>
        <v>0</v>
      </c>
      <c r="F41" s="94">
        <f t="shared" ca="1" si="2"/>
        <v>0</v>
      </c>
      <c r="G41" s="93">
        <f t="shared" ca="1" si="3"/>
        <v>0</v>
      </c>
      <c r="H41" s="94">
        <f t="shared" ca="1" si="4"/>
        <v>0</v>
      </c>
      <c r="I41" s="93">
        <f t="shared" ca="1" si="5"/>
        <v>0</v>
      </c>
      <c r="J41" s="94">
        <f t="shared" ca="1" si="13"/>
        <v>0</v>
      </c>
      <c r="K41" s="99">
        <f t="shared" ca="1" si="6"/>
        <v>0</v>
      </c>
      <c r="L41" s="99">
        <f t="shared" ca="1" si="17"/>
        <v>0</v>
      </c>
      <c r="M41" s="99">
        <f t="shared" ca="1" si="18"/>
        <v>0</v>
      </c>
      <c r="N41" s="99">
        <f t="shared" ca="1" si="19"/>
        <v>0</v>
      </c>
      <c r="O41" s="99">
        <f t="shared" ca="1" si="20"/>
        <v>0</v>
      </c>
      <c r="P41" s="99">
        <f t="shared" ca="1" si="21"/>
        <v>0</v>
      </c>
      <c r="Q41" s="99">
        <f t="shared" ca="1" si="22"/>
        <v>0</v>
      </c>
      <c r="R41" s="99">
        <f t="shared" ca="1" si="23"/>
        <v>0</v>
      </c>
      <c r="S41" s="99">
        <f t="shared" ca="1" si="24"/>
        <v>0</v>
      </c>
      <c r="T41" s="99">
        <f t="shared" ca="1" si="25"/>
        <v>0</v>
      </c>
      <c r="U41" s="99">
        <f t="shared" ca="1" si="26"/>
        <v>0</v>
      </c>
      <c r="V41" s="99">
        <f t="shared" ca="1" si="27"/>
        <v>0</v>
      </c>
      <c r="W41" s="99">
        <f t="shared" ca="1" si="28"/>
        <v>0</v>
      </c>
      <c r="X41" s="99">
        <f t="shared" ca="1" si="29"/>
        <v>0</v>
      </c>
      <c r="Y41" s="99">
        <f t="shared" ca="1" si="30"/>
        <v>0</v>
      </c>
      <c r="Z41" s="99">
        <f t="shared" ca="1" si="31"/>
        <v>0</v>
      </c>
      <c r="AA41" s="99">
        <f t="shared" ca="1" si="32"/>
        <v>0</v>
      </c>
      <c r="AB41" s="99">
        <f t="shared" ca="1" si="33"/>
        <v>0</v>
      </c>
      <c r="AC41" s="99">
        <f t="shared" ca="1" si="34"/>
        <v>0</v>
      </c>
      <c r="AD41" s="99">
        <f t="shared" ca="1" si="35"/>
        <v>0</v>
      </c>
      <c r="AE41" s="99">
        <f t="shared" ca="1" si="36"/>
        <v>0</v>
      </c>
      <c r="AF41" s="99">
        <f t="shared" ca="1" si="37"/>
        <v>0</v>
      </c>
      <c r="AG41" s="105">
        <f t="shared" ca="1" si="38"/>
        <v>0</v>
      </c>
      <c r="AH41" s="105">
        <f t="shared" ca="1" si="38"/>
        <v>0</v>
      </c>
      <c r="AI41" s="105">
        <f t="shared" ca="1" si="38"/>
        <v>0</v>
      </c>
      <c r="AJ41" s="110">
        <f t="shared" ca="1" si="38"/>
        <v>0</v>
      </c>
      <c r="AK41" s="2"/>
      <c r="AL41" s="1" t="str">
        <f t="shared" ca="1" si="39"/>
        <v>OK</v>
      </c>
      <c r="AM41" s="1" t="str">
        <f t="shared" ca="1" si="40"/>
        <v>OK</v>
      </c>
      <c r="AN41" s="1" t="str">
        <f t="shared" ca="1" si="41"/>
        <v>OK</v>
      </c>
      <c r="AO41" s="1" t="str">
        <f t="shared" ca="1" si="42"/>
        <v>OK</v>
      </c>
      <c r="AP41" s="1" t="str">
        <f t="shared" ca="1" si="43"/>
        <v>OK</v>
      </c>
    </row>
    <row r="42" spans="1:42" s="1" customFormat="1">
      <c r="A42" s="2">
        <v>38</v>
      </c>
      <c r="B42" s="7">
        <f t="shared" ca="1" si="14"/>
        <v>0</v>
      </c>
      <c r="C42" s="93">
        <f t="shared" ca="1" si="15"/>
        <v>0</v>
      </c>
      <c r="D42" s="94">
        <f t="shared" ca="1" si="1"/>
        <v>0</v>
      </c>
      <c r="E42" s="93">
        <f t="shared" ca="1" si="16"/>
        <v>0</v>
      </c>
      <c r="F42" s="94">
        <f t="shared" ca="1" si="2"/>
        <v>0</v>
      </c>
      <c r="G42" s="93">
        <f t="shared" ca="1" si="3"/>
        <v>0</v>
      </c>
      <c r="H42" s="94">
        <f t="shared" ca="1" si="4"/>
        <v>0</v>
      </c>
      <c r="I42" s="93">
        <f t="shared" ca="1" si="5"/>
        <v>0</v>
      </c>
      <c r="J42" s="94">
        <f t="shared" ca="1" si="13"/>
        <v>0</v>
      </c>
      <c r="K42" s="99">
        <f t="shared" ca="1" si="6"/>
        <v>0</v>
      </c>
      <c r="L42" s="99">
        <f t="shared" ca="1" si="17"/>
        <v>0</v>
      </c>
      <c r="M42" s="99">
        <f t="shared" ca="1" si="18"/>
        <v>0</v>
      </c>
      <c r="N42" s="99">
        <f t="shared" ca="1" si="19"/>
        <v>0</v>
      </c>
      <c r="O42" s="99">
        <f t="shared" ca="1" si="20"/>
        <v>0</v>
      </c>
      <c r="P42" s="99">
        <f t="shared" ca="1" si="21"/>
        <v>0</v>
      </c>
      <c r="Q42" s="99">
        <f t="shared" ca="1" si="22"/>
        <v>0</v>
      </c>
      <c r="R42" s="99">
        <f t="shared" ca="1" si="23"/>
        <v>0</v>
      </c>
      <c r="S42" s="99">
        <f t="shared" ca="1" si="24"/>
        <v>0</v>
      </c>
      <c r="T42" s="99">
        <f t="shared" ca="1" si="25"/>
        <v>0</v>
      </c>
      <c r="U42" s="99">
        <f t="shared" ca="1" si="26"/>
        <v>0</v>
      </c>
      <c r="V42" s="99">
        <f t="shared" ca="1" si="27"/>
        <v>0</v>
      </c>
      <c r="W42" s="99">
        <f t="shared" ca="1" si="28"/>
        <v>0</v>
      </c>
      <c r="X42" s="99">
        <f t="shared" ca="1" si="29"/>
        <v>0</v>
      </c>
      <c r="Y42" s="99">
        <f t="shared" ca="1" si="30"/>
        <v>0</v>
      </c>
      <c r="Z42" s="99">
        <f t="shared" ca="1" si="31"/>
        <v>0</v>
      </c>
      <c r="AA42" s="99">
        <f t="shared" ca="1" si="32"/>
        <v>0</v>
      </c>
      <c r="AB42" s="99">
        <f t="shared" ca="1" si="33"/>
        <v>0</v>
      </c>
      <c r="AC42" s="99">
        <f t="shared" ca="1" si="34"/>
        <v>0</v>
      </c>
      <c r="AD42" s="99">
        <f t="shared" ca="1" si="35"/>
        <v>0</v>
      </c>
      <c r="AE42" s="99">
        <f t="shared" ca="1" si="36"/>
        <v>0</v>
      </c>
      <c r="AF42" s="99">
        <f t="shared" ca="1" si="37"/>
        <v>0</v>
      </c>
      <c r="AG42" s="105">
        <f t="shared" ref="AG42:AJ73" ca="1" si="44">IFERROR(SUMIF(INDIRECT($A42&amp;"!d$23:d$34"),AG$2,INDIRECT($A42&amp;"!h$23:h$34")),"")</f>
        <v>0</v>
      </c>
      <c r="AH42" s="105">
        <f t="shared" ca="1" si="44"/>
        <v>0</v>
      </c>
      <c r="AI42" s="105">
        <f t="shared" ca="1" si="44"/>
        <v>0</v>
      </c>
      <c r="AJ42" s="110">
        <f t="shared" ca="1" si="44"/>
        <v>0</v>
      </c>
      <c r="AK42" s="2"/>
      <c r="AL42" s="1" t="str">
        <f t="shared" ca="1" si="39"/>
        <v>OK</v>
      </c>
      <c r="AM42" s="1" t="str">
        <f t="shared" ca="1" si="40"/>
        <v>OK</v>
      </c>
      <c r="AN42" s="1" t="str">
        <f t="shared" ca="1" si="41"/>
        <v>OK</v>
      </c>
      <c r="AO42" s="1" t="str">
        <f t="shared" ca="1" si="42"/>
        <v>OK</v>
      </c>
      <c r="AP42" s="1" t="str">
        <f t="shared" ca="1" si="43"/>
        <v>OK</v>
      </c>
    </row>
    <row r="43" spans="1:42" s="1" customFormat="1">
      <c r="A43" s="2">
        <v>39</v>
      </c>
      <c r="B43" s="7">
        <f t="shared" ca="1" si="14"/>
        <v>0</v>
      </c>
      <c r="C43" s="93">
        <f t="shared" ca="1" si="15"/>
        <v>0</v>
      </c>
      <c r="D43" s="94">
        <f t="shared" ca="1" si="1"/>
        <v>0</v>
      </c>
      <c r="E43" s="93">
        <f t="shared" ca="1" si="16"/>
        <v>0</v>
      </c>
      <c r="F43" s="94">
        <f t="shared" ca="1" si="2"/>
        <v>0</v>
      </c>
      <c r="G43" s="93">
        <f t="shared" ca="1" si="3"/>
        <v>0</v>
      </c>
      <c r="H43" s="94">
        <f t="shared" ca="1" si="4"/>
        <v>0</v>
      </c>
      <c r="I43" s="93">
        <f t="shared" ca="1" si="5"/>
        <v>0</v>
      </c>
      <c r="J43" s="94">
        <f t="shared" ca="1" si="13"/>
        <v>0</v>
      </c>
      <c r="K43" s="99">
        <f t="shared" ca="1" si="6"/>
        <v>0</v>
      </c>
      <c r="L43" s="99">
        <f t="shared" ca="1" si="17"/>
        <v>0</v>
      </c>
      <c r="M43" s="99">
        <f t="shared" ca="1" si="18"/>
        <v>0</v>
      </c>
      <c r="N43" s="99">
        <f t="shared" ca="1" si="19"/>
        <v>0</v>
      </c>
      <c r="O43" s="99">
        <f t="shared" ca="1" si="20"/>
        <v>0</v>
      </c>
      <c r="P43" s="99">
        <f t="shared" ca="1" si="21"/>
        <v>0</v>
      </c>
      <c r="Q43" s="99">
        <f t="shared" ca="1" si="22"/>
        <v>0</v>
      </c>
      <c r="R43" s="99">
        <f t="shared" ca="1" si="23"/>
        <v>0</v>
      </c>
      <c r="S43" s="99">
        <f t="shared" ca="1" si="24"/>
        <v>0</v>
      </c>
      <c r="T43" s="99">
        <f t="shared" ca="1" si="25"/>
        <v>0</v>
      </c>
      <c r="U43" s="99">
        <f t="shared" ca="1" si="26"/>
        <v>0</v>
      </c>
      <c r="V43" s="99">
        <f t="shared" ca="1" si="27"/>
        <v>0</v>
      </c>
      <c r="W43" s="99">
        <f t="shared" ca="1" si="28"/>
        <v>0</v>
      </c>
      <c r="X43" s="99">
        <f t="shared" ca="1" si="29"/>
        <v>0</v>
      </c>
      <c r="Y43" s="99">
        <f t="shared" ca="1" si="30"/>
        <v>0</v>
      </c>
      <c r="Z43" s="99">
        <f t="shared" ca="1" si="31"/>
        <v>0</v>
      </c>
      <c r="AA43" s="99">
        <f t="shared" ca="1" si="32"/>
        <v>0</v>
      </c>
      <c r="AB43" s="99">
        <f t="shared" ca="1" si="33"/>
        <v>0</v>
      </c>
      <c r="AC43" s="99">
        <f t="shared" ca="1" si="34"/>
        <v>0</v>
      </c>
      <c r="AD43" s="99">
        <f t="shared" ca="1" si="35"/>
        <v>0</v>
      </c>
      <c r="AE43" s="99">
        <f t="shared" ca="1" si="36"/>
        <v>0</v>
      </c>
      <c r="AF43" s="99">
        <f t="shared" ca="1" si="37"/>
        <v>0</v>
      </c>
      <c r="AG43" s="105">
        <f t="shared" ca="1" si="44"/>
        <v>0</v>
      </c>
      <c r="AH43" s="105">
        <f t="shared" ca="1" si="44"/>
        <v>0</v>
      </c>
      <c r="AI43" s="105">
        <f t="shared" ca="1" si="44"/>
        <v>0</v>
      </c>
      <c r="AJ43" s="110">
        <f t="shared" ca="1" si="44"/>
        <v>0</v>
      </c>
      <c r="AK43" s="2"/>
      <c r="AL43" s="1" t="str">
        <f t="shared" ca="1" si="39"/>
        <v>OK</v>
      </c>
      <c r="AM43" s="1" t="str">
        <f t="shared" ca="1" si="40"/>
        <v>OK</v>
      </c>
      <c r="AN43" s="1" t="str">
        <f t="shared" ca="1" si="41"/>
        <v>OK</v>
      </c>
      <c r="AO43" s="1" t="str">
        <f t="shared" ca="1" si="42"/>
        <v>OK</v>
      </c>
      <c r="AP43" s="1" t="str">
        <f t="shared" ca="1" si="43"/>
        <v>OK</v>
      </c>
    </row>
    <row r="44" spans="1:42" s="1" customFormat="1">
      <c r="A44" s="2">
        <v>40</v>
      </c>
      <c r="B44" s="7">
        <f t="shared" ca="1" si="14"/>
        <v>0</v>
      </c>
      <c r="C44" s="93">
        <f t="shared" ca="1" si="15"/>
        <v>0</v>
      </c>
      <c r="D44" s="94">
        <f t="shared" ca="1" si="1"/>
        <v>0</v>
      </c>
      <c r="E44" s="93">
        <f t="shared" ca="1" si="16"/>
        <v>0</v>
      </c>
      <c r="F44" s="94">
        <f t="shared" ca="1" si="2"/>
        <v>0</v>
      </c>
      <c r="G44" s="93">
        <f t="shared" ca="1" si="3"/>
        <v>0</v>
      </c>
      <c r="H44" s="94">
        <f t="shared" ca="1" si="4"/>
        <v>0</v>
      </c>
      <c r="I44" s="93">
        <f t="shared" ca="1" si="5"/>
        <v>0</v>
      </c>
      <c r="J44" s="94">
        <f t="shared" ca="1" si="13"/>
        <v>0</v>
      </c>
      <c r="K44" s="99">
        <f t="shared" ca="1" si="6"/>
        <v>0</v>
      </c>
      <c r="L44" s="99">
        <f t="shared" ca="1" si="17"/>
        <v>0</v>
      </c>
      <c r="M44" s="99">
        <f t="shared" ca="1" si="18"/>
        <v>0</v>
      </c>
      <c r="N44" s="99">
        <f t="shared" ca="1" si="19"/>
        <v>0</v>
      </c>
      <c r="O44" s="99">
        <f t="shared" ca="1" si="20"/>
        <v>0</v>
      </c>
      <c r="P44" s="99">
        <f t="shared" ca="1" si="21"/>
        <v>0</v>
      </c>
      <c r="Q44" s="99">
        <f t="shared" ca="1" si="22"/>
        <v>0</v>
      </c>
      <c r="R44" s="99">
        <f t="shared" ca="1" si="23"/>
        <v>0</v>
      </c>
      <c r="S44" s="99">
        <f t="shared" ca="1" si="24"/>
        <v>0</v>
      </c>
      <c r="T44" s="99">
        <f t="shared" ca="1" si="25"/>
        <v>0</v>
      </c>
      <c r="U44" s="99">
        <f t="shared" ca="1" si="26"/>
        <v>0</v>
      </c>
      <c r="V44" s="99">
        <f t="shared" ca="1" si="27"/>
        <v>0</v>
      </c>
      <c r="W44" s="99">
        <f t="shared" ca="1" si="28"/>
        <v>0</v>
      </c>
      <c r="X44" s="99">
        <f t="shared" ca="1" si="29"/>
        <v>0</v>
      </c>
      <c r="Y44" s="99">
        <f t="shared" ca="1" si="30"/>
        <v>0</v>
      </c>
      <c r="Z44" s="99">
        <f t="shared" ca="1" si="31"/>
        <v>0</v>
      </c>
      <c r="AA44" s="99">
        <f t="shared" ca="1" si="32"/>
        <v>0</v>
      </c>
      <c r="AB44" s="99">
        <f t="shared" ca="1" si="33"/>
        <v>0</v>
      </c>
      <c r="AC44" s="99">
        <f t="shared" ca="1" si="34"/>
        <v>0</v>
      </c>
      <c r="AD44" s="99">
        <f t="shared" ca="1" si="35"/>
        <v>0</v>
      </c>
      <c r="AE44" s="99">
        <f t="shared" ca="1" si="36"/>
        <v>0</v>
      </c>
      <c r="AF44" s="99">
        <f t="shared" ca="1" si="37"/>
        <v>0</v>
      </c>
      <c r="AG44" s="105">
        <f t="shared" ca="1" si="44"/>
        <v>0</v>
      </c>
      <c r="AH44" s="105">
        <f t="shared" ca="1" si="44"/>
        <v>0</v>
      </c>
      <c r="AI44" s="105">
        <f t="shared" ca="1" si="44"/>
        <v>0</v>
      </c>
      <c r="AJ44" s="110">
        <f t="shared" ca="1" si="44"/>
        <v>0</v>
      </c>
      <c r="AK44" s="2"/>
      <c r="AL44" s="1" t="str">
        <f t="shared" ca="1" si="39"/>
        <v>OK</v>
      </c>
      <c r="AM44" s="1" t="str">
        <f t="shared" ca="1" si="40"/>
        <v>OK</v>
      </c>
      <c r="AN44" s="1" t="str">
        <f t="shared" ca="1" si="41"/>
        <v>OK</v>
      </c>
      <c r="AO44" s="1" t="str">
        <f t="shared" ca="1" si="42"/>
        <v>OK</v>
      </c>
      <c r="AP44" s="1" t="str">
        <f t="shared" ca="1" si="43"/>
        <v>OK</v>
      </c>
    </row>
    <row r="45" spans="1:42" s="1" customFormat="1">
      <c r="A45" s="2">
        <v>41</v>
      </c>
      <c r="B45" s="7">
        <f t="shared" ca="1" si="14"/>
        <v>0</v>
      </c>
      <c r="C45" s="93">
        <f t="shared" ca="1" si="15"/>
        <v>0</v>
      </c>
      <c r="D45" s="94">
        <f t="shared" ca="1" si="1"/>
        <v>0</v>
      </c>
      <c r="E45" s="93">
        <f t="shared" ca="1" si="16"/>
        <v>0</v>
      </c>
      <c r="F45" s="94">
        <f t="shared" ca="1" si="2"/>
        <v>0</v>
      </c>
      <c r="G45" s="93">
        <f t="shared" ca="1" si="3"/>
        <v>0</v>
      </c>
      <c r="H45" s="94">
        <f t="shared" ca="1" si="4"/>
        <v>0</v>
      </c>
      <c r="I45" s="93">
        <f t="shared" ca="1" si="5"/>
        <v>0</v>
      </c>
      <c r="J45" s="94">
        <f t="shared" ca="1" si="13"/>
        <v>0</v>
      </c>
      <c r="K45" s="99">
        <f t="shared" ca="1" si="6"/>
        <v>0</v>
      </c>
      <c r="L45" s="99">
        <f t="shared" ca="1" si="17"/>
        <v>0</v>
      </c>
      <c r="M45" s="99">
        <f t="shared" ca="1" si="18"/>
        <v>0</v>
      </c>
      <c r="N45" s="99">
        <f t="shared" ca="1" si="19"/>
        <v>0</v>
      </c>
      <c r="O45" s="99">
        <f t="shared" ca="1" si="20"/>
        <v>0</v>
      </c>
      <c r="P45" s="99">
        <f t="shared" ca="1" si="21"/>
        <v>0</v>
      </c>
      <c r="Q45" s="99">
        <f t="shared" ca="1" si="22"/>
        <v>0</v>
      </c>
      <c r="R45" s="99">
        <f t="shared" ca="1" si="23"/>
        <v>0</v>
      </c>
      <c r="S45" s="99">
        <f t="shared" ca="1" si="24"/>
        <v>0</v>
      </c>
      <c r="T45" s="99">
        <f t="shared" ca="1" si="25"/>
        <v>0</v>
      </c>
      <c r="U45" s="99">
        <f t="shared" ca="1" si="26"/>
        <v>0</v>
      </c>
      <c r="V45" s="99">
        <f t="shared" ca="1" si="27"/>
        <v>0</v>
      </c>
      <c r="W45" s="99">
        <f t="shared" ca="1" si="28"/>
        <v>0</v>
      </c>
      <c r="X45" s="99">
        <f t="shared" ca="1" si="29"/>
        <v>0</v>
      </c>
      <c r="Y45" s="99">
        <f t="shared" ca="1" si="30"/>
        <v>0</v>
      </c>
      <c r="Z45" s="99">
        <f t="shared" ca="1" si="31"/>
        <v>0</v>
      </c>
      <c r="AA45" s="99">
        <f t="shared" ca="1" si="32"/>
        <v>0</v>
      </c>
      <c r="AB45" s="99">
        <f t="shared" ca="1" si="33"/>
        <v>0</v>
      </c>
      <c r="AC45" s="99">
        <f t="shared" ca="1" si="34"/>
        <v>0</v>
      </c>
      <c r="AD45" s="99">
        <f t="shared" ca="1" si="35"/>
        <v>0</v>
      </c>
      <c r="AE45" s="99">
        <f t="shared" ca="1" si="36"/>
        <v>0</v>
      </c>
      <c r="AF45" s="99">
        <f t="shared" ca="1" si="37"/>
        <v>0</v>
      </c>
      <c r="AG45" s="105">
        <f t="shared" ca="1" si="44"/>
        <v>0</v>
      </c>
      <c r="AH45" s="105">
        <f t="shared" ca="1" si="44"/>
        <v>0</v>
      </c>
      <c r="AI45" s="105">
        <f t="shared" ca="1" si="44"/>
        <v>0</v>
      </c>
      <c r="AJ45" s="110">
        <f t="shared" ca="1" si="44"/>
        <v>0</v>
      </c>
      <c r="AK45" s="2"/>
      <c r="AL45" s="1" t="str">
        <f t="shared" ca="1" si="39"/>
        <v>OK</v>
      </c>
      <c r="AM45" s="1" t="str">
        <f t="shared" ca="1" si="40"/>
        <v>OK</v>
      </c>
      <c r="AN45" s="1" t="str">
        <f t="shared" ca="1" si="41"/>
        <v>OK</v>
      </c>
      <c r="AO45" s="1" t="str">
        <f t="shared" ca="1" si="42"/>
        <v>OK</v>
      </c>
      <c r="AP45" s="1" t="str">
        <f t="shared" ca="1" si="43"/>
        <v>OK</v>
      </c>
    </row>
    <row r="46" spans="1:42" s="1" customFormat="1">
      <c r="A46" s="2">
        <v>42</v>
      </c>
      <c r="B46" s="7">
        <f t="shared" ca="1" si="14"/>
        <v>0</v>
      </c>
      <c r="C46" s="93">
        <f t="shared" ca="1" si="15"/>
        <v>0</v>
      </c>
      <c r="D46" s="94">
        <f t="shared" ca="1" si="1"/>
        <v>0</v>
      </c>
      <c r="E46" s="93">
        <f t="shared" ca="1" si="16"/>
        <v>0</v>
      </c>
      <c r="F46" s="94">
        <f t="shared" ca="1" si="2"/>
        <v>0</v>
      </c>
      <c r="G46" s="93">
        <f t="shared" ca="1" si="3"/>
        <v>0</v>
      </c>
      <c r="H46" s="94">
        <f t="shared" ca="1" si="4"/>
        <v>0</v>
      </c>
      <c r="I46" s="93">
        <f t="shared" ca="1" si="5"/>
        <v>0</v>
      </c>
      <c r="J46" s="94">
        <f t="shared" ca="1" si="13"/>
        <v>0</v>
      </c>
      <c r="K46" s="99">
        <f t="shared" ca="1" si="6"/>
        <v>0</v>
      </c>
      <c r="L46" s="99">
        <f t="shared" ca="1" si="17"/>
        <v>0</v>
      </c>
      <c r="M46" s="99">
        <f t="shared" ca="1" si="18"/>
        <v>0</v>
      </c>
      <c r="N46" s="99">
        <f t="shared" ca="1" si="19"/>
        <v>0</v>
      </c>
      <c r="O46" s="99">
        <f t="shared" ca="1" si="20"/>
        <v>0</v>
      </c>
      <c r="P46" s="99">
        <f t="shared" ca="1" si="21"/>
        <v>0</v>
      </c>
      <c r="Q46" s="99">
        <f t="shared" ca="1" si="22"/>
        <v>0</v>
      </c>
      <c r="R46" s="99">
        <f t="shared" ca="1" si="23"/>
        <v>0</v>
      </c>
      <c r="S46" s="99">
        <f t="shared" ca="1" si="24"/>
        <v>0</v>
      </c>
      <c r="T46" s="99">
        <f t="shared" ca="1" si="25"/>
        <v>0</v>
      </c>
      <c r="U46" s="99">
        <f t="shared" ca="1" si="26"/>
        <v>0</v>
      </c>
      <c r="V46" s="99">
        <f t="shared" ca="1" si="27"/>
        <v>0</v>
      </c>
      <c r="W46" s="99">
        <f t="shared" ca="1" si="28"/>
        <v>0</v>
      </c>
      <c r="X46" s="99">
        <f t="shared" ca="1" si="29"/>
        <v>0</v>
      </c>
      <c r="Y46" s="99">
        <f t="shared" ca="1" si="30"/>
        <v>0</v>
      </c>
      <c r="Z46" s="99">
        <f t="shared" ca="1" si="31"/>
        <v>0</v>
      </c>
      <c r="AA46" s="99">
        <f t="shared" ca="1" si="32"/>
        <v>0</v>
      </c>
      <c r="AB46" s="99">
        <f t="shared" ca="1" si="33"/>
        <v>0</v>
      </c>
      <c r="AC46" s="99">
        <f t="shared" ca="1" si="34"/>
        <v>0</v>
      </c>
      <c r="AD46" s="99">
        <f t="shared" ca="1" si="35"/>
        <v>0</v>
      </c>
      <c r="AE46" s="99">
        <f t="shared" ca="1" si="36"/>
        <v>0</v>
      </c>
      <c r="AF46" s="99">
        <f t="shared" ca="1" si="37"/>
        <v>0</v>
      </c>
      <c r="AG46" s="105">
        <f t="shared" ca="1" si="44"/>
        <v>0</v>
      </c>
      <c r="AH46" s="105">
        <f t="shared" ca="1" si="44"/>
        <v>0</v>
      </c>
      <c r="AI46" s="105">
        <f t="shared" ca="1" si="44"/>
        <v>0</v>
      </c>
      <c r="AJ46" s="110">
        <f t="shared" ca="1" si="44"/>
        <v>0</v>
      </c>
      <c r="AK46" s="2"/>
      <c r="AL46" s="1" t="str">
        <f t="shared" ca="1" si="39"/>
        <v>OK</v>
      </c>
      <c r="AM46" s="1" t="str">
        <f t="shared" ca="1" si="40"/>
        <v>OK</v>
      </c>
      <c r="AN46" s="1" t="str">
        <f t="shared" ca="1" si="41"/>
        <v>OK</v>
      </c>
      <c r="AO46" s="1" t="str">
        <f t="shared" ca="1" si="42"/>
        <v>OK</v>
      </c>
      <c r="AP46" s="1" t="str">
        <f t="shared" ca="1" si="43"/>
        <v>OK</v>
      </c>
    </row>
    <row r="47" spans="1:42" s="1" customFormat="1">
      <c r="A47" s="2">
        <v>43</v>
      </c>
      <c r="B47" s="7">
        <f t="shared" ca="1" si="14"/>
        <v>0</v>
      </c>
      <c r="C47" s="93">
        <f t="shared" ca="1" si="15"/>
        <v>0</v>
      </c>
      <c r="D47" s="94">
        <f t="shared" ca="1" si="1"/>
        <v>0</v>
      </c>
      <c r="E47" s="93">
        <f t="shared" ca="1" si="16"/>
        <v>0</v>
      </c>
      <c r="F47" s="94">
        <f t="shared" ca="1" si="2"/>
        <v>0</v>
      </c>
      <c r="G47" s="93">
        <f t="shared" ca="1" si="3"/>
        <v>0</v>
      </c>
      <c r="H47" s="94">
        <f t="shared" ca="1" si="4"/>
        <v>0</v>
      </c>
      <c r="I47" s="93">
        <f t="shared" ca="1" si="5"/>
        <v>0</v>
      </c>
      <c r="J47" s="94">
        <f t="shared" ca="1" si="13"/>
        <v>0</v>
      </c>
      <c r="K47" s="99">
        <f t="shared" ca="1" si="6"/>
        <v>0</v>
      </c>
      <c r="L47" s="99">
        <f t="shared" ca="1" si="17"/>
        <v>0</v>
      </c>
      <c r="M47" s="99">
        <f t="shared" ca="1" si="18"/>
        <v>0</v>
      </c>
      <c r="N47" s="99">
        <f t="shared" ca="1" si="19"/>
        <v>0</v>
      </c>
      <c r="O47" s="99">
        <f t="shared" ca="1" si="20"/>
        <v>0</v>
      </c>
      <c r="P47" s="99">
        <f t="shared" ca="1" si="21"/>
        <v>0</v>
      </c>
      <c r="Q47" s="99">
        <f t="shared" ca="1" si="22"/>
        <v>0</v>
      </c>
      <c r="R47" s="99">
        <f t="shared" ca="1" si="23"/>
        <v>0</v>
      </c>
      <c r="S47" s="99">
        <f t="shared" ca="1" si="24"/>
        <v>0</v>
      </c>
      <c r="T47" s="99">
        <f t="shared" ca="1" si="25"/>
        <v>0</v>
      </c>
      <c r="U47" s="99">
        <f t="shared" ca="1" si="26"/>
        <v>0</v>
      </c>
      <c r="V47" s="99">
        <f t="shared" ca="1" si="27"/>
        <v>0</v>
      </c>
      <c r="W47" s="99">
        <f t="shared" ca="1" si="28"/>
        <v>0</v>
      </c>
      <c r="X47" s="99">
        <f t="shared" ca="1" si="29"/>
        <v>0</v>
      </c>
      <c r="Y47" s="99">
        <f t="shared" ca="1" si="30"/>
        <v>0</v>
      </c>
      <c r="Z47" s="99">
        <f t="shared" ca="1" si="31"/>
        <v>0</v>
      </c>
      <c r="AA47" s="99">
        <f t="shared" ca="1" si="32"/>
        <v>0</v>
      </c>
      <c r="AB47" s="99">
        <f t="shared" ca="1" si="33"/>
        <v>0</v>
      </c>
      <c r="AC47" s="99">
        <f t="shared" ca="1" si="34"/>
        <v>0</v>
      </c>
      <c r="AD47" s="99">
        <f t="shared" ca="1" si="35"/>
        <v>0</v>
      </c>
      <c r="AE47" s="99">
        <f t="shared" ca="1" si="36"/>
        <v>0</v>
      </c>
      <c r="AF47" s="99">
        <f t="shared" ca="1" si="37"/>
        <v>0</v>
      </c>
      <c r="AG47" s="105">
        <f t="shared" ca="1" si="44"/>
        <v>0</v>
      </c>
      <c r="AH47" s="105">
        <f t="shared" ca="1" si="44"/>
        <v>0</v>
      </c>
      <c r="AI47" s="105">
        <f t="shared" ca="1" si="44"/>
        <v>0</v>
      </c>
      <c r="AJ47" s="110">
        <f t="shared" ca="1" si="44"/>
        <v>0</v>
      </c>
      <c r="AK47" s="2"/>
      <c r="AL47" s="1" t="str">
        <f t="shared" ca="1" si="39"/>
        <v>OK</v>
      </c>
      <c r="AM47" s="1" t="str">
        <f t="shared" ca="1" si="40"/>
        <v>OK</v>
      </c>
      <c r="AN47" s="1" t="str">
        <f t="shared" ca="1" si="41"/>
        <v>OK</v>
      </c>
      <c r="AO47" s="1" t="str">
        <f t="shared" ca="1" si="42"/>
        <v>OK</v>
      </c>
      <c r="AP47" s="1" t="str">
        <f t="shared" ca="1" si="43"/>
        <v>OK</v>
      </c>
    </row>
    <row r="48" spans="1:42" s="1" customFormat="1">
      <c r="A48" s="2">
        <v>44</v>
      </c>
      <c r="B48" s="7">
        <f t="shared" ca="1" si="14"/>
        <v>0</v>
      </c>
      <c r="C48" s="93">
        <f t="shared" ca="1" si="15"/>
        <v>0</v>
      </c>
      <c r="D48" s="94">
        <f t="shared" ca="1" si="1"/>
        <v>0</v>
      </c>
      <c r="E48" s="93">
        <f t="shared" ca="1" si="16"/>
        <v>0</v>
      </c>
      <c r="F48" s="94">
        <f t="shared" ca="1" si="2"/>
        <v>0</v>
      </c>
      <c r="G48" s="93">
        <f t="shared" ca="1" si="3"/>
        <v>0</v>
      </c>
      <c r="H48" s="94">
        <f t="shared" ca="1" si="4"/>
        <v>0</v>
      </c>
      <c r="I48" s="93">
        <f t="shared" ca="1" si="5"/>
        <v>0</v>
      </c>
      <c r="J48" s="94">
        <f t="shared" ca="1" si="13"/>
        <v>0</v>
      </c>
      <c r="K48" s="99">
        <f t="shared" ca="1" si="6"/>
        <v>0</v>
      </c>
      <c r="L48" s="99">
        <f t="shared" ca="1" si="17"/>
        <v>0</v>
      </c>
      <c r="M48" s="99">
        <f t="shared" ca="1" si="18"/>
        <v>0</v>
      </c>
      <c r="N48" s="99">
        <f t="shared" ca="1" si="19"/>
        <v>0</v>
      </c>
      <c r="O48" s="99">
        <f t="shared" ca="1" si="20"/>
        <v>0</v>
      </c>
      <c r="P48" s="99">
        <f t="shared" ca="1" si="21"/>
        <v>0</v>
      </c>
      <c r="Q48" s="99">
        <f t="shared" ca="1" si="22"/>
        <v>0</v>
      </c>
      <c r="R48" s="99">
        <f t="shared" ca="1" si="23"/>
        <v>0</v>
      </c>
      <c r="S48" s="99">
        <f t="shared" ca="1" si="24"/>
        <v>0</v>
      </c>
      <c r="T48" s="99">
        <f t="shared" ca="1" si="25"/>
        <v>0</v>
      </c>
      <c r="U48" s="99">
        <f t="shared" ca="1" si="26"/>
        <v>0</v>
      </c>
      <c r="V48" s="99">
        <f t="shared" ca="1" si="27"/>
        <v>0</v>
      </c>
      <c r="W48" s="99">
        <f t="shared" ca="1" si="28"/>
        <v>0</v>
      </c>
      <c r="X48" s="99">
        <f t="shared" ca="1" si="29"/>
        <v>0</v>
      </c>
      <c r="Y48" s="99">
        <f t="shared" ca="1" si="30"/>
        <v>0</v>
      </c>
      <c r="Z48" s="99">
        <f t="shared" ca="1" si="31"/>
        <v>0</v>
      </c>
      <c r="AA48" s="99">
        <f t="shared" ca="1" si="32"/>
        <v>0</v>
      </c>
      <c r="AB48" s="99">
        <f t="shared" ca="1" si="33"/>
        <v>0</v>
      </c>
      <c r="AC48" s="99">
        <f t="shared" ca="1" si="34"/>
        <v>0</v>
      </c>
      <c r="AD48" s="99">
        <f t="shared" ca="1" si="35"/>
        <v>0</v>
      </c>
      <c r="AE48" s="99">
        <f t="shared" ca="1" si="36"/>
        <v>0</v>
      </c>
      <c r="AF48" s="99">
        <f t="shared" ca="1" si="37"/>
        <v>0</v>
      </c>
      <c r="AG48" s="105">
        <f t="shared" ca="1" si="44"/>
        <v>0</v>
      </c>
      <c r="AH48" s="105">
        <f t="shared" ca="1" si="44"/>
        <v>0</v>
      </c>
      <c r="AI48" s="105">
        <f t="shared" ca="1" si="44"/>
        <v>0</v>
      </c>
      <c r="AJ48" s="110">
        <f t="shared" ca="1" si="44"/>
        <v>0</v>
      </c>
      <c r="AK48" s="2"/>
      <c r="AL48" s="1" t="str">
        <f t="shared" ca="1" si="39"/>
        <v>OK</v>
      </c>
      <c r="AM48" s="1" t="str">
        <f t="shared" ca="1" si="40"/>
        <v>OK</v>
      </c>
      <c r="AN48" s="1" t="str">
        <f t="shared" ca="1" si="41"/>
        <v>OK</v>
      </c>
      <c r="AO48" s="1" t="str">
        <f t="shared" ca="1" si="42"/>
        <v>OK</v>
      </c>
      <c r="AP48" s="1" t="str">
        <f t="shared" ca="1" si="43"/>
        <v>OK</v>
      </c>
    </row>
    <row r="49" spans="1:42" s="1" customFormat="1">
      <c r="A49" s="2">
        <v>45</v>
      </c>
      <c r="B49" s="7">
        <f t="shared" ca="1" si="14"/>
        <v>0</v>
      </c>
      <c r="C49" s="93">
        <f t="shared" ca="1" si="15"/>
        <v>0</v>
      </c>
      <c r="D49" s="94">
        <f t="shared" ca="1" si="1"/>
        <v>0</v>
      </c>
      <c r="E49" s="93">
        <f t="shared" ca="1" si="16"/>
        <v>0</v>
      </c>
      <c r="F49" s="94">
        <f t="shared" ca="1" si="2"/>
        <v>0</v>
      </c>
      <c r="G49" s="93">
        <f t="shared" ca="1" si="3"/>
        <v>0</v>
      </c>
      <c r="H49" s="94">
        <f t="shared" ca="1" si="4"/>
        <v>0</v>
      </c>
      <c r="I49" s="93">
        <f t="shared" ca="1" si="5"/>
        <v>0</v>
      </c>
      <c r="J49" s="94">
        <f t="shared" ca="1" si="13"/>
        <v>0</v>
      </c>
      <c r="K49" s="99">
        <f t="shared" ca="1" si="6"/>
        <v>0</v>
      </c>
      <c r="L49" s="99">
        <f t="shared" ca="1" si="17"/>
        <v>0</v>
      </c>
      <c r="M49" s="99">
        <f t="shared" ca="1" si="18"/>
        <v>0</v>
      </c>
      <c r="N49" s="99">
        <f t="shared" ca="1" si="19"/>
        <v>0</v>
      </c>
      <c r="O49" s="99">
        <f t="shared" ca="1" si="20"/>
        <v>0</v>
      </c>
      <c r="P49" s="99">
        <f t="shared" ca="1" si="21"/>
        <v>0</v>
      </c>
      <c r="Q49" s="99">
        <f t="shared" ca="1" si="22"/>
        <v>0</v>
      </c>
      <c r="R49" s="99">
        <f t="shared" ca="1" si="23"/>
        <v>0</v>
      </c>
      <c r="S49" s="99">
        <f t="shared" ca="1" si="24"/>
        <v>0</v>
      </c>
      <c r="T49" s="99">
        <f t="shared" ca="1" si="25"/>
        <v>0</v>
      </c>
      <c r="U49" s="99">
        <f t="shared" ca="1" si="26"/>
        <v>0</v>
      </c>
      <c r="V49" s="99">
        <f t="shared" ca="1" si="27"/>
        <v>0</v>
      </c>
      <c r="W49" s="99">
        <f t="shared" ca="1" si="28"/>
        <v>0</v>
      </c>
      <c r="X49" s="99">
        <f t="shared" ca="1" si="29"/>
        <v>0</v>
      </c>
      <c r="Y49" s="99">
        <f t="shared" ca="1" si="30"/>
        <v>0</v>
      </c>
      <c r="Z49" s="99">
        <f t="shared" ca="1" si="31"/>
        <v>0</v>
      </c>
      <c r="AA49" s="99">
        <f t="shared" ca="1" si="32"/>
        <v>0</v>
      </c>
      <c r="AB49" s="99">
        <f t="shared" ca="1" si="33"/>
        <v>0</v>
      </c>
      <c r="AC49" s="99">
        <f t="shared" ca="1" si="34"/>
        <v>0</v>
      </c>
      <c r="AD49" s="99">
        <f t="shared" ca="1" si="35"/>
        <v>0</v>
      </c>
      <c r="AE49" s="99">
        <f t="shared" ca="1" si="36"/>
        <v>0</v>
      </c>
      <c r="AF49" s="99">
        <f t="shared" ca="1" si="37"/>
        <v>0</v>
      </c>
      <c r="AG49" s="105">
        <f t="shared" ca="1" si="44"/>
        <v>0</v>
      </c>
      <c r="AH49" s="105">
        <f t="shared" ca="1" si="44"/>
        <v>0</v>
      </c>
      <c r="AI49" s="105">
        <f t="shared" ca="1" si="44"/>
        <v>0</v>
      </c>
      <c r="AJ49" s="110">
        <f t="shared" ca="1" si="44"/>
        <v>0</v>
      </c>
      <c r="AK49" s="2"/>
      <c r="AL49" s="1" t="str">
        <f t="shared" ca="1" si="39"/>
        <v>OK</v>
      </c>
      <c r="AM49" s="1" t="str">
        <f t="shared" ca="1" si="40"/>
        <v>OK</v>
      </c>
      <c r="AN49" s="1" t="str">
        <f t="shared" ca="1" si="41"/>
        <v>OK</v>
      </c>
      <c r="AO49" s="1" t="str">
        <f t="shared" ca="1" si="42"/>
        <v>OK</v>
      </c>
      <c r="AP49" s="1" t="str">
        <f t="shared" ca="1" si="43"/>
        <v>OK</v>
      </c>
    </row>
    <row r="50" spans="1:42" s="1" customFormat="1">
      <c r="A50" s="2">
        <v>46</v>
      </c>
      <c r="B50" s="7">
        <f t="shared" ca="1" si="14"/>
        <v>0</v>
      </c>
      <c r="C50" s="93">
        <f t="shared" ca="1" si="15"/>
        <v>0</v>
      </c>
      <c r="D50" s="94">
        <f t="shared" ca="1" si="1"/>
        <v>0</v>
      </c>
      <c r="E50" s="93">
        <f t="shared" ca="1" si="16"/>
        <v>0</v>
      </c>
      <c r="F50" s="94">
        <f t="shared" ca="1" si="2"/>
        <v>0</v>
      </c>
      <c r="G50" s="93">
        <f t="shared" ca="1" si="3"/>
        <v>0</v>
      </c>
      <c r="H50" s="94">
        <f t="shared" ca="1" si="4"/>
        <v>0</v>
      </c>
      <c r="I50" s="93">
        <f t="shared" ca="1" si="5"/>
        <v>0</v>
      </c>
      <c r="J50" s="94">
        <f t="shared" ca="1" si="13"/>
        <v>0</v>
      </c>
      <c r="K50" s="99">
        <f t="shared" ca="1" si="6"/>
        <v>0</v>
      </c>
      <c r="L50" s="99">
        <f t="shared" ca="1" si="17"/>
        <v>0</v>
      </c>
      <c r="M50" s="99">
        <f t="shared" ca="1" si="18"/>
        <v>0</v>
      </c>
      <c r="N50" s="99">
        <f t="shared" ca="1" si="19"/>
        <v>0</v>
      </c>
      <c r="O50" s="99">
        <f t="shared" ca="1" si="20"/>
        <v>0</v>
      </c>
      <c r="P50" s="99">
        <f t="shared" ca="1" si="21"/>
        <v>0</v>
      </c>
      <c r="Q50" s="99">
        <f t="shared" ca="1" si="22"/>
        <v>0</v>
      </c>
      <c r="R50" s="99">
        <f t="shared" ca="1" si="23"/>
        <v>0</v>
      </c>
      <c r="S50" s="99">
        <f t="shared" ca="1" si="24"/>
        <v>0</v>
      </c>
      <c r="T50" s="99">
        <f t="shared" ca="1" si="25"/>
        <v>0</v>
      </c>
      <c r="U50" s="99">
        <f t="shared" ca="1" si="26"/>
        <v>0</v>
      </c>
      <c r="V50" s="99">
        <f t="shared" ca="1" si="27"/>
        <v>0</v>
      </c>
      <c r="W50" s="99">
        <f t="shared" ca="1" si="28"/>
        <v>0</v>
      </c>
      <c r="X50" s="99">
        <f t="shared" ca="1" si="29"/>
        <v>0</v>
      </c>
      <c r="Y50" s="99">
        <f t="shared" ca="1" si="30"/>
        <v>0</v>
      </c>
      <c r="Z50" s="99">
        <f t="shared" ca="1" si="31"/>
        <v>0</v>
      </c>
      <c r="AA50" s="99">
        <f t="shared" ca="1" si="32"/>
        <v>0</v>
      </c>
      <c r="AB50" s="99">
        <f t="shared" ca="1" si="33"/>
        <v>0</v>
      </c>
      <c r="AC50" s="99">
        <f t="shared" ca="1" si="34"/>
        <v>0</v>
      </c>
      <c r="AD50" s="99">
        <f t="shared" ca="1" si="35"/>
        <v>0</v>
      </c>
      <c r="AE50" s="99">
        <f t="shared" ca="1" si="36"/>
        <v>0</v>
      </c>
      <c r="AF50" s="99">
        <f t="shared" ca="1" si="37"/>
        <v>0</v>
      </c>
      <c r="AG50" s="105">
        <f t="shared" ca="1" si="44"/>
        <v>0</v>
      </c>
      <c r="AH50" s="105">
        <f t="shared" ca="1" si="44"/>
        <v>0</v>
      </c>
      <c r="AI50" s="105">
        <f t="shared" ca="1" si="44"/>
        <v>0</v>
      </c>
      <c r="AJ50" s="110">
        <f t="shared" ca="1" si="44"/>
        <v>0</v>
      </c>
      <c r="AK50" s="2"/>
      <c r="AL50" s="1" t="str">
        <f t="shared" ca="1" si="39"/>
        <v>OK</v>
      </c>
      <c r="AM50" s="1" t="str">
        <f t="shared" ca="1" si="40"/>
        <v>OK</v>
      </c>
      <c r="AN50" s="1" t="str">
        <f t="shared" ca="1" si="41"/>
        <v>OK</v>
      </c>
      <c r="AO50" s="1" t="str">
        <f t="shared" ca="1" si="42"/>
        <v>OK</v>
      </c>
      <c r="AP50" s="1" t="str">
        <f t="shared" ca="1" si="43"/>
        <v>OK</v>
      </c>
    </row>
    <row r="51" spans="1:42" s="1" customFormat="1">
      <c r="A51" s="2">
        <v>47</v>
      </c>
      <c r="B51" s="7">
        <f t="shared" ca="1" si="14"/>
        <v>0</v>
      </c>
      <c r="C51" s="93">
        <f t="shared" ca="1" si="15"/>
        <v>0</v>
      </c>
      <c r="D51" s="94">
        <f t="shared" ca="1" si="1"/>
        <v>0</v>
      </c>
      <c r="E51" s="93">
        <f t="shared" ca="1" si="16"/>
        <v>0</v>
      </c>
      <c r="F51" s="94">
        <f t="shared" ca="1" si="2"/>
        <v>0</v>
      </c>
      <c r="G51" s="93">
        <f t="shared" ca="1" si="3"/>
        <v>0</v>
      </c>
      <c r="H51" s="94">
        <f t="shared" ca="1" si="4"/>
        <v>0</v>
      </c>
      <c r="I51" s="93">
        <f t="shared" ca="1" si="5"/>
        <v>0</v>
      </c>
      <c r="J51" s="94">
        <f t="shared" ca="1" si="13"/>
        <v>0</v>
      </c>
      <c r="K51" s="99">
        <f t="shared" ca="1" si="6"/>
        <v>0</v>
      </c>
      <c r="L51" s="99">
        <f t="shared" ca="1" si="17"/>
        <v>0</v>
      </c>
      <c r="M51" s="99">
        <f t="shared" ca="1" si="18"/>
        <v>0</v>
      </c>
      <c r="N51" s="99">
        <f t="shared" ca="1" si="19"/>
        <v>0</v>
      </c>
      <c r="O51" s="99">
        <f t="shared" ca="1" si="20"/>
        <v>0</v>
      </c>
      <c r="P51" s="99">
        <f t="shared" ca="1" si="21"/>
        <v>0</v>
      </c>
      <c r="Q51" s="99">
        <f t="shared" ca="1" si="22"/>
        <v>0</v>
      </c>
      <c r="R51" s="99">
        <f t="shared" ca="1" si="23"/>
        <v>0</v>
      </c>
      <c r="S51" s="99">
        <f t="shared" ca="1" si="24"/>
        <v>0</v>
      </c>
      <c r="T51" s="99">
        <f t="shared" ca="1" si="25"/>
        <v>0</v>
      </c>
      <c r="U51" s="99">
        <f t="shared" ca="1" si="26"/>
        <v>0</v>
      </c>
      <c r="V51" s="99">
        <f t="shared" ca="1" si="27"/>
        <v>0</v>
      </c>
      <c r="W51" s="99">
        <f t="shared" ca="1" si="28"/>
        <v>0</v>
      </c>
      <c r="X51" s="99">
        <f t="shared" ca="1" si="29"/>
        <v>0</v>
      </c>
      <c r="Y51" s="99">
        <f t="shared" ca="1" si="30"/>
        <v>0</v>
      </c>
      <c r="Z51" s="99">
        <f t="shared" ca="1" si="31"/>
        <v>0</v>
      </c>
      <c r="AA51" s="99">
        <f t="shared" ca="1" si="32"/>
        <v>0</v>
      </c>
      <c r="AB51" s="99">
        <f t="shared" ca="1" si="33"/>
        <v>0</v>
      </c>
      <c r="AC51" s="99">
        <f t="shared" ca="1" si="34"/>
        <v>0</v>
      </c>
      <c r="AD51" s="99">
        <f t="shared" ca="1" si="35"/>
        <v>0</v>
      </c>
      <c r="AE51" s="99">
        <f t="shared" ca="1" si="36"/>
        <v>0</v>
      </c>
      <c r="AF51" s="99">
        <f t="shared" ca="1" si="37"/>
        <v>0</v>
      </c>
      <c r="AG51" s="105">
        <f t="shared" ca="1" si="44"/>
        <v>0</v>
      </c>
      <c r="AH51" s="105">
        <f t="shared" ca="1" si="44"/>
        <v>0</v>
      </c>
      <c r="AI51" s="105">
        <f t="shared" ca="1" si="44"/>
        <v>0</v>
      </c>
      <c r="AJ51" s="110">
        <f t="shared" ca="1" si="44"/>
        <v>0</v>
      </c>
      <c r="AK51" s="2"/>
      <c r="AL51" s="1" t="str">
        <f t="shared" ca="1" si="39"/>
        <v>OK</v>
      </c>
      <c r="AM51" s="1" t="str">
        <f t="shared" ca="1" si="40"/>
        <v>OK</v>
      </c>
      <c r="AN51" s="1" t="str">
        <f t="shared" ca="1" si="41"/>
        <v>OK</v>
      </c>
      <c r="AO51" s="1" t="str">
        <f t="shared" ca="1" si="42"/>
        <v>OK</v>
      </c>
      <c r="AP51" s="1" t="str">
        <f t="shared" ca="1" si="43"/>
        <v>OK</v>
      </c>
    </row>
    <row r="52" spans="1:42" s="1" customFormat="1">
      <c r="A52" s="2">
        <v>48</v>
      </c>
      <c r="B52" s="7">
        <f t="shared" ca="1" si="14"/>
        <v>0</v>
      </c>
      <c r="C52" s="93">
        <f t="shared" ca="1" si="15"/>
        <v>0</v>
      </c>
      <c r="D52" s="94">
        <f t="shared" ca="1" si="1"/>
        <v>0</v>
      </c>
      <c r="E52" s="93">
        <f t="shared" ca="1" si="16"/>
        <v>0</v>
      </c>
      <c r="F52" s="94">
        <f t="shared" ca="1" si="2"/>
        <v>0</v>
      </c>
      <c r="G52" s="93">
        <f t="shared" ca="1" si="3"/>
        <v>0</v>
      </c>
      <c r="H52" s="94">
        <f t="shared" ca="1" si="4"/>
        <v>0</v>
      </c>
      <c r="I52" s="93">
        <f t="shared" ca="1" si="5"/>
        <v>0</v>
      </c>
      <c r="J52" s="94">
        <f t="shared" ca="1" si="13"/>
        <v>0</v>
      </c>
      <c r="K52" s="99">
        <f t="shared" ca="1" si="6"/>
        <v>0</v>
      </c>
      <c r="L52" s="99">
        <f t="shared" ca="1" si="17"/>
        <v>0</v>
      </c>
      <c r="M52" s="99">
        <f t="shared" ca="1" si="18"/>
        <v>0</v>
      </c>
      <c r="N52" s="99">
        <f t="shared" ca="1" si="19"/>
        <v>0</v>
      </c>
      <c r="O52" s="99">
        <f t="shared" ca="1" si="20"/>
        <v>0</v>
      </c>
      <c r="P52" s="99">
        <f t="shared" ca="1" si="21"/>
        <v>0</v>
      </c>
      <c r="Q52" s="99">
        <f t="shared" ca="1" si="22"/>
        <v>0</v>
      </c>
      <c r="R52" s="99">
        <f t="shared" ca="1" si="23"/>
        <v>0</v>
      </c>
      <c r="S52" s="99">
        <f t="shared" ca="1" si="24"/>
        <v>0</v>
      </c>
      <c r="T52" s="99">
        <f t="shared" ca="1" si="25"/>
        <v>0</v>
      </c>
      <c r="U52" s="99">
        <f t="shared" ca="1" si="26"/>
        <v>0</v>
      </c>
      <c r="V52" s="99">
        <f t="shared" ca="1" si="27"/>
        <v>0</v>
      </c>
      <c r="W52" s="99">
        <f t="shared" ca="1" si="28"/>
        <v>0</v>
      </c>
      <c r="X52" s="99">
        <f t="shared" ca="1" si="29"/>
        <v>0</v>
      </c>
      <c r="Y52" s="99">
        <f t="shared" ca="1" si="30"/>
        <v>0</v>
      </c>
      <c r="Z52" s="99">
        <f t="shared" ca="1" si="31"/>
        <v>0</v>
      </c>
      <c r="AA52" s="99">
        <f t="shared" ca="1" si="32"/>
        <v>0</v>
      </c>
      <c r="AB52" s="99">
        <f t="shared" ca="1" si="33"/>
        <v>0</v>
      </c>
      <c r="AC52" s="99">
        <f t="shared" ca="1" si="34"/>
        <v>0</v>
      </c>
      <c r="AD52" s="99">
        <f t="shared" ca="1" si="35"/>
        <v>0</v>
      </c>
      <c r="AE52" s="99">
        <f t="shared" ca="1" si="36"/>
        <v>0</v>
      </c>
      <c r="AF52" s="99">
        <f t="shared" ca="1" si="37"/>
        <v>0</v>
      </c>
      <c r="AG52" s="105">
        <f t="shared" ca="1" si="44"/>
        <v>0</v>
      </c>
      <c r="AH52" s="105">
        <f t="shared" ca="1" si="44"/>
        <v>0</v>
      </c>
      <c r="AI52" s="105">
        <f t="shared" ca="1" si="44"/>
        <v>0</v>
      </c>
      <c r="AJ52" s="110">
        <f t="shared" ca="1" si="44"/>
        <v>0</v>
      </c>
      <c r="AK52" s="2"/>
      <c r="AL52" s="1" t="str">
        <f t="shared" ca="1" si="39"/>
        <v>OK</v>
      </c>
      <c r="AM52" s="1" t="str">
        <f t="shared" ca="1" si="40"/>
        <v>OK</v>
      </c>
      <c r="AN52" s="1" t="str">
        <f t="shared" ca="1" si="41"/>
        <v>OK</v>
      </c>
      <c r="AO52" s="1" t="str">
        <f t="shared" ca="1" si="42"/>
        <v>OK</v>
      </c>
      <c r="AP52" s="1" t="str">
        <f t="shared" ca="1" si="43"/>
        <v>OK</v>
      </c>
    </row>
    <row r="53" spans="1:42" s="1" customFormat="1">
      <c r="A53" s="2">
        <v>49</v>
      </c>
      <c r="B53" s="7">
        <f t="shared" ca="1" si="14"/>
        <v>0</v>
      </c>
      <c r="C53" s="93">
        <f t="shared" ca="1" si="15"/>
        <v>0</v>
      </c>
      <c r="D53" s="94">
        <f t="shared" ca="1" si="1"/>
        <v>0</v>
      </c>
      <c r="E53" s="93">
        <f t="shared" ca="1" si="16"/>
        <v>0</v>
      </c>
      <c r="F53" s="94">
        <f t="shared" ca="1" si="2"/>
        <v>0</v>
      </c>
      <c r="G53" s="93">
        <f t="shared" ca="1" si="3"/>
        <v>0</v>
      </c>
      <c r="H53" s="94">
        <f t="shared" ca="1" si="4"/>
        <v>0</v>
      </c>
      <c r="I53" s="93">
        <f t="shared" ca="1" si="5"/>
        <v>0</v>
      </c>
      <c r="J53" s="94">
        <f t="shared" ca="1" si="13"/>
        <v>0</v>
      </c>
      <c r="K53" s="99">
        <f t="shared" ca="1" si="6"/>
        <v>0</v>
      </c>
      <c r="L53" s="99">
        <f t="shared" ca="1" si="17"/>
        <v>0</v>
      </c>
      <c r="M53" s="99">
        <f t="shared" ca="1" si="18"/>
        <v>0</v>
      </c>
      <c r="N53" s="99">
        <f t="shared" ca="1" si="19"/>
        <v>0</v>
      </c>
      <c r="O53" s="99">
        <f t="shared" ca="1" si="20"/>
        <v>0</v>
      </c>
      <c r="P53" s="99">
        <f t="shared" ca="1" si="21"/>
        <v>0</v>
      </c>
      <c r="Q53" s="99">
        <f t="shared" ca="1" si="22"/>
        <v>0</v>
      </c>
      <c r="R53" s="99">
        <f t="shared" ca="1" si="23"/>
        <v>0</v>
      </c>
      <c r="S53" s="99">
        <f t="shared" ca="1" si="24"/>
        <v>0</v>
      </c>
      <c r="T53" s="99">
        <f t="shared" ca="1" si="25"/>
        <v>0</v>
      </c>
      <c r="U53" s="99">
        <f t="shared" ca="1" si="26"/>
        <v>0</v>
      </c>
      <c r="V53" s="99">
        <f t="shared" ca="1" si="27"/>
        <v>0</v>
      </c>
      <c r="W53" s="99">
        <f t="shared" ca="1" si="28"/>
        <v>0</v>
      </c>
      <c r="X53" s="99">
        <f t="shared" ca="1" si="29"/>
        <v>0</v>
      </c>
      <c r="Y53" s="99">
        <f t="shared" ca="1" si="30"/>
        <v>0</v>
      </c>
      <c r="Z53" s="99">
        <f t="shared" ca="1" si="31"/>
        <v>0</v>
      </c>
      <c r="AA53" s="99">
        <f t="shared" ca="1" si="32"/>
        <v>0</v>
      </c>
      <c r="AB53" s="99">
        <f t="shared" ca="1" si="33"/>
        <v>0</v>
      </c>
      <c r="AC53" s="99">
        <f t="shared" ca="1" si="34"/>
        <v>0</v>
      </c>
      <c r="AD53" s="99">
        <f t="shared" ca="1" si="35"/>
        <v>0</v>
      </c>
      <c r="AE53" s="99">
        <f t="shared" ca="1" si="36"/>
        <v>0</v>
      </c>
      <c r="AF53" s="99">
        <f t="shared" ca="1" si="37"/>
        <v>0</v>
      </c>
      <c r="AG53" s="105">
        <f t="shared" ca="1" si="44"/>
        <v>0</v>
      </c>
      <c r="AH53" s="105">
        <f t="shared" ca="1" si="44"/>
        <v>0</v>
      </c>
      <c r="AI53" s="105">
        <f t="shared" ca="1" si="44"/>
        <v>0</v>
      </c>
      <c r="AJ53" s="110">
        <f t="shared" ca="1" si="44"/>
        <v>0</v>
      </c>
      <c r="AK53" s="2"/>
      <c r="AL53" s="1" t="str">
        <f t="shared" ca="1" si="39"/>
        <v>OK</v>
      </c>
      <c r="AM53" s="1" t="str">
        <f t="shared" ca="1" si="40"/>
        <v>OK</v>
      </c>
      <c r="AN53" s="1" t="str">
        <f t="shared" ca="1" si="41"/>
        <v>OK</v>
      </c>
      <c r="AO53" s="1" t="str">
        <f t="shared" ca="1" si="42"/>
        <v>OK</v>
      </c>
      <c r="AP53" s="1" t="str">
        <f t="shared" ca="1" si="43"/>
        <v>OK</v>
      </c>
    </row>
    <row r="54" spans="1:42" s="1" customFormat="1">
      <c r="A54" s="2">
        <v>50</v>
      </c>
      <c r="B54" s="7">
        <f t="shared" ca="1" si="14"/>
        <v>0</v>
      </c>
      <c r="C54" s="93">
        <f t="shared" ca="1" si="15"/>
        <v>0</v>
      </c>
      <c r="D54" s="94">
        <f t="shared" ca="1" si="1"/>
        <v>0</v>
      </c>
      <c r="E54" s="93">
        <f t="shared" ca="1" si="16"/>
        <v>0</v>
      </c>
      <c r="F54" s="94">
        <f t="shared" ca="1" si="2"/>
        <v>0</v>
      </c>
      <c r="G54" s="93">
        <f t="shared" ca="1" si="3"/>
        <v>0</v>
      </c>
      <c r="H54" s="94">
        <f t="shared" ca="1" si="4"/>
        <v>0</v>
      </c>
      <c r="I54" s="93">
        <f t="shared" ca="1" si="5"/>
        <v>0</v>
      </c>
      <c r="J54" s="94">
        <f t="shared" ca="1" si="13"/>
        <v>0</v>
      </c>
      <c r="K54" s="99">
        <f t="shared" ca="1" si="6"/>
        <v>0</v>
      </c>
      <c r="L54" s="99">
        <f t="shared" ca="1" si="17"/>
        <v>0</v>
      </c>
      <c r="M54" s="99">
        <f t="shared" ca="1" si="18"/>
        <v>0</v>
      </c>
      <c r="N54" s="99">
        <f t="shared" ca="1" si="19"/>
        <v>0</v>
      </c>
      <c r="O54" s="99">
        <f t="shared" ca="1" si="20"/>
        <v>0</v>
      </c>
      <c r="P54" s="99">
        <f t="shared" ca="1" si="21"/>
        <v>0</v>
      </c>
      <c r="Q54" s="99">
        <f t="shared" ca="1" si="22"/>
        <v>0</v>
      </c>
      <c r="R54" s="99">
        <f t="shared" ca="1" si="23"/>
        <v>0</v>
      </c>
      <c r="S54" s="99">
        <f t="shared" ca="1" si="24"/>
        <v>0</v>
      </c>
      <c r="T54" s="99">
        <f t="shared" ca="1" si="25"/>
        <v>0</v>
      </c>
      <c r="U54" s="99">
        <f t="shared" ca="1" si="26"/>
        <v>0</v>
      </c>
      <c r="V54" s="99">
        <f t="shared" ca="1" si="27"/>
        <v>0</v>
      </c>
      <c r="W54" s="99">
        <f t="shared" ca="1" si="28"/>
        <v>0</v>
      </c>
      <c r="X54" s="99">
        <f t="shared" ca="1" si="29"/>
        <v>0</v>
      </c>
      <c r="Y54" s="99">
        <f t="shared" ca="1" si="30"/>
        <v>0</v>
      </c>
      <c r="Z54" s="99">
        <f t="shared" ca="1" si="31"/>
        <v>0</v>
      </c>
      <c r="AA54" s="99">
        <f t="shared" ca="1" si="32"/>
        <v>0</v>
      </c>
      <c r="AB54" s="99">
        <f t="shared" ca="1" si="33"/>
        <v>0</v>
      </c>
      <c r="AC54" s="99">
        <f t="shared" ca="1" si="34"/>
        <v>0</v>
      </c>
      <c r="AD54" s="99">
        <f t="shared" ca="1" si="35"/>
        <v>0</v>
      </c>
      <c r="AE54" s="99">
        <f t="shared" ca="1" si="36"/>
        <v>0</v>
      </c>
      <c r="AF54" s="99">
        <f t="shared" ca="1" si="37"/>
        <v>0</v>
      </c>
      <c r="AG54" s="105">
        <f t="shared" ca="1" si="44"/>
        <v>0</v>
      </c>
      <c r="AH54" s="105">
        <f t="shared" ca="1" si="44"/>
        <v>0</v>
      </c>
      <c r="AI54" s="105">
        <f t="shared" ca="1" si="44"/>
        <v>0</v>
      </c>
      <c r="AJ54" s="110">
        <f t="shared" ca="1" si="44"/>
        <v>0</v>
      </c>
      <c r="AK54" s="2"/>
      <c r="AL54" s="1" t="str">
        <f t="shared" ca="1" si="39"/>
        <v>OK</v>
      </c>
      <c r="AM54" s="1" t="str">
        <f t="shared" ca="1" si="40"/>
        <v>OK</v>
      </c>
      <c r="AN54" s="1" t="str">
        <f t="shared" ca="1" si="41"/>
        <v>OK</v>
      </c>
      <c r="AO54" s="1" t="str">
        <f t="shared" ca="1" si="42"/>
        <v>OK</v>
      </c>
      <c r="AP54" s="1" t="str">
        <f t="shared" ca="1" si="43"/>
        <v>OK</v>
      </c>
    </row>
    <row r="55" spans="1:42" s="1" customFormat="1">
      <c r="A55" s="2">
        <v>51</v>
      </c>
      <c r="B55" s="7">
        <f t="shared" ca="1" si="14"/>
        <v>0</v>
      </c>
      <c r="C55" s="93">
        <f t="shared" ca="1" si="15"/>
        <v>0</v>
      </c>
      <c r="D55" s="94">
        <f t="shared" ca="1" si="1"/>
        <v>0</v>
      </c>
      <c r="E55" s="93">
        <f t="shared" ca="1" si="16"/>
        <v>0</v>
      </c>
      <c r="F55" s="94">
        <f t="shared" ca="1" si="2"/>
        <v>0</v>
      </c>
      <c r="G55" s="93">
        <f t="shared" ca="1" si="3"/>
        <v>0</v>
      </c>
      <c r="H55" s="94">
        <f t="shared" ca="1" si="4"/>
        <v>0</v>
      </c>
      <c r="I55" s="93">
        <f t="shared" ca="1" si="5"/>
        <v>0</v>
      </c>
      <c r="J55" s="94">
        <f t="shared" ca="1" si="13"/>
        <v>0</v>
      </c>
      <c r="K55" s="99">
        <f t="shared" ca="1" si="6"/>
        <v>0</v>
      </c>
      <c r="L55" s="99">
        <f t="shared" ca="1" si="17"/>
        <v>0</v>
      </c>
      <c r="M55" s="99">
        <f t="shared" ca="1" si="18"/>
        <v>0</v>
      </c>
      <c r="N55" s="99">
        <f t="shared" ca="1" si="19"/>
        <v>0</v>
      </c>
      <c r="O55" s="99">
        <f t="shared" ca="1" si="20"/>
        <v>0</v>
      </c>
      <c r="P55" s="99">
        <f t="shared" ca="1" si="21"/>
        <v>0</v>
      </c>
      <c r="Q55" s="99">
        <f t="shared" ca="1" si="22"/>
        <v>0</v>
      </c>
      <c r="R55" s="99">
        <f t="shared" ca="1" si="23"/>
        <v>0</v>
      </c>
      <c r="S55" s="99">
        <f t="shared" ca="1" si="24"/>
        <v>0</v>
      </c>
      <c r="T55" s="99">
        <f t="shared" ca="1" si="25"/>
        <v>0</v>
      </c>
      <c r="U55" s="99">
        <f t="shared" ca="1" si="26"/>
        <v>0</v>
      </c>
      <c r="V55" s="99">
        <f t="shared" ca="1" si="27"/>
        <v>0</v>
      </c>
      <c r="W55" s="99">
        <f t="shared" ca="1" si="28"/>
        <v>0</v>
      </c>
      <c r="X55" s="99">
        <f t="shared" ca="1" si="29"/>
        <v>0</v>
      </c>
      <c r="Y55" s="99">
        <f t="shared" ca="1" si="30"/>
        <v>0</v>
      </c>
      <c r="Z55" s="99">
        <f t="shared" ca="1" si="31"/>
        <v>0</v>
      </c>
      <c r="AA55" s="99">
        <f t="shared" ca="1" si="32"/>
        <v>0</v>
      </c>
      <c r="AB55" s="99">
        <f t="shared" ca="1" si="33"/>
        <v>0</v>
      </c>
      <c r="AC55" s="99">
        <f t="shared" ca="1" si="34"/>
        <v>0</v>
      </c>
      <c r="AD55" s="99">
        <f t="shared" ca="1" si="35"/>
        <v>0</v>
      </c>
      <c r="AE55" s="99">
        <f t="shared" ca="1" si="36"/>
        <v>0</v>
      </c>
      <c r="AF55" s="99">
        <f t="shared" ca="1" si="37"/>
        <v>0</v>
      </c>
      <c r="AG55" s="105">
        <f t="shared" ca="1" si="44"/>
        <v>0</v>
      </c>
      <c r="AH55" s="105">
        <f t="shared" ca="1" si="44"/>
        <v>0</v>
      </c>
      <c r="AI55" s="105">
        <f t="shared" ca="1" si="44"/>
        <v>0</v>
      </c>
      <c r="AJ55" s="110">
        <f t="shared" ca="1" si="44"/>
        <v>0</v>
      </c>
      <c r="AK55" s="2"/>
      <c r="AL55" s="1" t="str">
        <f t="shared" ca="1" si="39"/>
        <v>OK</v>
      </c>
      <c r="AM55" s="1" t="str">
        <f t="shared" ca="1" si="40"/>
        <v>OK</v>
      </c>
      <c r="AN55" s="1" t="str">
        <f t="shared" ca="1" si="41"/>
        <v>OK</v>
      </c>
      <c r="AO55" s="1" t="str">
        <f t="shared" ca="1" si="42"/>
        <v>OK</v>
      </c>
      <c r="AP55" s="1" t="str">
        <f t="shared" ca="1" si="43"/>
        <v>OK</v>
      </c>
    </row>
    <row r="56" spans="1:42" s="1" customFormat="1">
      <c r="A56" s="2">
        <v>52</v>
      </c>
      <c r="B56" s="7">
        <f t="shared" ca="1" si="14"/>
        <v>0</v>
      </c>
      <c r="C56" s="93">
        <f t="shared" ca="1" si="15"/>
        <v>0</v>
      </c>
      <c r="D56" s="94">
        <f t="shared" ca="1" si="1"/>
        <v>0</v>
      </c>
      <c r="E56" s="93">
        <f t="shared" ca="1" si="16"/>
        <v>0</v>
      </c>
      <c r="F56" s="94">
        <f t="shared" ca="1" si="2"/>
        <v>0</v>
      </c>
      <c r="G56" s="93">
        <f t="shared" ca="1" si="3"/>
        <v>0</v>
      </c>
      <c r="H56" s="94">
        <f t="shared" ca="1" si="4"/>
        <v>0</v>
      </c>
      <c r="I56" s="93">
        <f t="shared" ca="1" si="5"/>
        <v>0</v>
      </c>
      <c r="J56" s="94">
        <f t="shared" ca="1" si="13"/>
        <v>0</v>
      </c>
      <c r="K56" s="99">
        <f t="shared" ca="1" si="6"/>
        <v>0</v>
      </c>
      <c r="L56" s="99">
        <f t="shared" ca="1" si="17"/>
        <v>0</v>
      </c>
      <c r="M56" s="99">
        <f t="shared" ca="1" si="18"/>
        <v>0</v>
      </c>
      <c r="N56" s="99">
        <f t="shared" ca="1" si="19"/>
        <v>0</v>
      </c>
      <c r="O56" s="99">
        <f t="shared" ca="1" si="20"/>
        <v>0</v>
      </c>
      <c r="P56" s="99">
        <f t="shared" ca="1" si="21"/>
        <v>0</v>
      </c>
      <c r="Q56" s="99">
        <f t="shared" ca="1" si="22"/>
        <v>0</v>
      </c>
      <c r="R56" s="99">
        <f t="shared" ca="1" si="23"/>
        <v>0</v>
      </c>
      <c r="S56" s="99">
        <f t="shared" ca="1" si="24"/>
        <v>0</v>
      </c>
      <c r="T56" s="99">
        <f t="shared" ca="1" si="25"/>
        <v>0</v>
      </c>
      <c r="U56" s="99">
        <f t="shared" ca="1" si="26"/>
        <v>0</v>
      </c>
      <c r="V56" s="99">
        <f t="shared" ca="1" si="27"/>
        <v>0</v>
      </c>
      <c r="W56" s="99">
        <f t="shared" ca="1" si="28"/>
        <v>0</v>
      </c>
      <c r="X56" s="99">
        <f t="shared" ca="1" si="29"/>
        <v>0</v>
      </c>
      <c r="Y56" s="99">
        <f t="shared" ca="1" si="30"/>
        <v>0</v>
      </c>
      <c r="Z56" s="99">
        <f t="shared" ca="1" si="31"/>
        <v>0</v>
      </c>
      <c r="AA56" s="99">
        <f t="shared" ca="1" si="32"/>
        <v>0</v>
      </c>
      <c r="AB56" s="99">
        <f t="shared" ca="1" si="33"/>
        <v>0</v>
      </c>
      <c r="AC56" s="99">
        <f t="shared" ca="1" si="34"/>
        <v>0</v>
      </c>
      <c r="AD56" s="99">
        <f t="shared" ca="1" si="35"/>
        <v>0</v>
      </c>
      <c r="AE56" s="99">
        <f t="shared" ca="1" si="36"/>
        <v>0</v>
      </c>
      <c r="AF56" s="99">
        <f t="shared" ca="1" si="37"/>
        <v>0</v>
      </c>
      <c r="AG56" s="105">
        <f t="shared" ca="1" si="44"/>
        <v>0</v>
      </c>
      <c r="AH56" s="105">
        <f t="shared" ca="1" si="44"/>
        <v>0</v>
      </c>
      <c r="AI56" s="105">
        <f t="shared" ca="1" si="44"/>
        <v>0</v>
      </c>
      <c r="AJ56" s="110">
        <f t="shared" ca="1" si="44"/>
        <v>0</v>
      </c>
      <c r="AK56" s="2"/>
      <c r="AL56" s="1" t="str">
        <f t="shared" ca="1" si="39"/>
        <v>OK</v>
      </c>
      <c r="AM56" s="1" t="str">
        <f t="shared" ca="1" si="40"/>
        <v>OK</v>
      </c>
      <c r="AN56" s="1" t="str">
        <f t="shared" ca="1" si="41"/>
        <v>OK</v>
      </c>
      <c r="AO56" s="1" t="str">
        <f t="shared" ca="1" si="42"/>
        <v>OK</v>
      </c>
      <c r="AP56" s="1" t="str">
        <f t="shared" ca="1" si="43"/>
        <v>OK</v>
      </c>
    </row>
    <row r="57" spans="1:42" s="1" customFormat="1">
      <c r="A57" s="2">
        <v>53</v>
      </c>
      <c r="B57" s="7">
        <f t="shared" ca="1" si="14"/>
        <v>0</v>
      </c>
      <c r="C57" s="93">
        <f t="shared" ca="1" si="15"/>
        <v>0</v>
      </c>
      <c r="D57" s="94">
        <f t="shared" ca="1" si="1"/>
        <v>0</v>
      </c>
      <c r="E57" s="93">
        <f t="shared" ca="1" si="16"/>
        <v>0</v>
      </c>
      <c r="F57" s="94">
        <f t="shared" ca="1" si="2"/>
        <v>0</v>
      </c>
      <c r="G57" s="93">
        <f t="shared" ca="1" si="3"/>
        <v>0</v>
      </c>
      <c r="H57" s="94">
        <f t="shared" ca="1" si="4"/>
        <v>0</v>
      </c>
      <c r="I57" s="93">
        <f t="shared" ca="1" si="5"/>
        <v>0</v>
      </c>
      <c r="J57" s="94">
        <f t="shared" ca="1" si="13"/>
        <v>0</v>
      </c>
      <c r="K57" s="99">
        <f t="shared" ca="1" si="6"/>
        <v>0</v>
      </c>
      <c r="L57" s="99">
        <f t="shared" ca="1" si="17"/>
        <v>0</v>
      </c>
      <c r="M57" s="99">
        <f t="shared" ca="1" si="18"/>
        <v>0</v>
      </c>
      <c r="N57" s="99">
        <f t="shared" ca="1" si="19"/>
        <v>0</v>
      </c>
      <c r="O57" s="99">
        <f t="shared" ca="1" si="20"/>
        <v>0</v>
      </c>
      <c r="P57" s="99">
        <f t="shared" ca="1" si="21"/>
        <v>0</v>
      </c>
      <c r="Q57" s="99">
        <f t="shared" ca="1" si="22"/>
        <v>0</v>
      </c>
      <c r="R57" s="99">
        <f t="shared" ca="1" si="23"/>
        <v>0</v>
      </c>
      <c r="S57" s="99">
        <f t="shared" ca="1" si="24"/>
        <v>0</v>
      </c>
      <c r="T57" s="99">
        <f t="shared" ca="1" si="25"/>
        <v>0</v>
      </c>
      <c r="U57" s="99">
        <f t="shared" ca="1" si="26"/>
        <v>0</v>
      </c>
      <c r="V57" s="99">
        <f t="shared" ca="1" si="27"/>
        <v>0</v>
      </c>
      <c r="W57" s="99">
        <f t="shared" ca="1" si="28"/>
        <v>0</v>
      </c>
      <c r="X57" s="99">
        <f t="shared" ca="1" si="29"/>
        <v>0</v>
      </c>
      <c r="Y57" s="99">
        <f t="shared" ca="1" si="30"/>
        <v>0</v>
      </c>
      <c r="Z57" s="99">
        <f t="shared" ca="1" si="31"/>
        <v>0</v>
      </c>
      <c r="AA57" s="99">
        <f t="shared" ca="1" si="32"/>
        <v>0</v>
      </c>
      <c r="AB57" s="99">
        <f t="shared" ca="1" si="33"/>
        <v>0</v>
      </c>
      <c r="AC57" s="99">
        <f t="shared" ca="1" si="34"/>
        <v>0</v>
      </c>
      <c r="AD57" s="99">
        <f t="shared" ca="1" si="35"/>
        <v>0</v>
      </c>
      <c r="AE57" s="99">
        <f t="shared" ca="1" si="36"/>
        <v>0</v>
      </c>
      <c r="AF57" s="99">
        <f t="shared" ca="1" si="37"/>
        <v>0</v>
      </c>
      <c r="AG57" s="105">
        <f t="shared" ca="1" si="44"/>
        <v>0</v>
      </c>
      <c r="AH57" s="105">
        <f t="shared" ca="1" si="44"/>
        <v>0</v>
      </c>
      <c r="AI57" s="105">
        <f t="shared" ca="1" si="44"/>
        <v>0</v>
      </c>
      <c r="AJ57" s="110">
        <f t="shared" ca="1" si="44"/>
        <v>0</v>
      </c>
      <c r="AK57" s="2"/>
      <c r="AL57" s="1" t="str">
        <f t="shared" ca="1" si="39"/>
        <v>OK</v>
      </c>
      <c r="AM57" s="1" t="str">
        <f t="shared" ca="1" si="40"/>
        <v>OK</v>
      </c>
      <c r="AN57" s="1" t="str">
        <f t="shared" ca="1" si="41"/>
        <v>OK</v>
      </c>
      <c r="AO57" s="1" t="str">
        <f t="shared" ca="1" si="42"/>
        <v>OK</v>
      </c>
      <c r="AP57" s="1" t="str">
        <f t="shared" ca="1" si="43"/>
        <v>OK</v>
      </c>
    </row>
    <row r="58" spans="1:42" s="1" customFormat="1">
      <c r="A58" s="2">
        <v>54</v>
      </c>
      <c r="B58" s="7">
        <f t="shared" ca="1" si="14"/>
        <v>0</v>
      </c>
      <c r="C58" s="93">
        <f t="shared" ca="1" si="15"/>
        <v>0</v>
      </c>
      <c r="D58" s="94">
        <f t="shared" ca="1" si="1"/>
        <v>0</v>
      </c>
      <c r="E58" s="93">
        <f t="shared" ca="1" si="16"/>
        <v>0</v>
      </c>
      <c r="F58" s="94">
        <f t="shared" ca="1" si="2"/>
        <v>0</v>
      </c>
      <c r="G58" s="93">
        <f t="shared" ca="1" si="3"/>
        <v>0</v>
      </c>
      <c r="H58" s="94">
        <f t="shared" ca="1" si="4"/>
        <v>0</v>
      </c>
      <c r="I58" s="93">
        <f t="shared" ca="1" si="5"/>
        <v>0</v>
      </c>
      <c r="J58" s="94">
        <f t="shared" ca="1" si="13"/>
        <v>0</v>
      </c>
      <c r="K58" s="99">
        <f t="shared" ca="1" si="6"/>
        <v>0</v>
      </c>
      <c r="L58" s="99">
        <f t="shared" ca="1" si="17"/>
        <v>0</v>
      </c>
      <c r="M58" s="99">
        <f t="shared" ca="1" si="18"/>
        <v>0</v>
      </c>
      <c r="N58" s="99">
        <f t="shared" ca="1" si="19"/>
        <v>0</v>
      </c>
      <c r="O58" s="99">
        <f t="shared" ca="1" si="20"/>
        <v>0</v>
      </c>
      <c r="P58" s="99">
        <f t="shared" ca="1" si="21"/>
        <v>0</v>
      </c>
      <c r="Q58" s="99">
        <f t="shared" ca="1" si="22"/>
        <v>0</v>
      </c>
      <c r="R58" s="99">
        <f t="shared" ca="1" si="23"/>
        <v>0</v>
      </c>
      <c r="S58" s="99">
        <f t="shared" ca="1" si="24"/>
        <v>0</v>
      </c>
      <c r="T58" s="99">
        <f t="shared" ca="1" si="25"/>
        <v>0</v>
      </c>
      <c r="U58" s="99">
        <f t="shared" ca="1" si="26"/>
        <v>0</v>
      </c>
      <c r="V58" s="99">
        <f t="shared" ca="1" si="27"/>
        <v>0</v>
      </c>
      <c r="W58" s="99">
        <f t="shared" ca="1" si="28"/>
        <v>0</v>
      </c>
      <c r="X58" s="99">
        <f t="shared" ca="1" si="29"/>
        <v>0</v>
      </c>
      <c r="Y58" s="99">
        <f t="shared" ca="1" si="30"/>
        <v>0</v>
      </c>
      <c r="Z58" s="99">
        <f t="shared" ca="1" si="31"/>
        <v>0</v>
      </c>
      <c r="AA58" s="99">
        <f t="shared" ca="1" si="32"/>
        <v>0</v>
      </c>
      <c r="AB58" s="99">
        <f t="shared" ca="1" si="33"/>
        <v>0</v>
      </c>
      <c r="AC58" s="99">
        <f t="shared" ca="1" si="34"/>
        <v>0</v>
      </c>
      <c r="AD58" s="99">
        <f t="shared" ca="1" si="35"/>
        <v>0</v>
      </c>
      <c r="AE58" s="99">
        <f t="shared" ca="1" si="36"/>
        <v>0</v>
      </c>
      <c r="AF58" s="99">
        <f t="shared" ca="1" si="37"/>
        <v>0</v>
      </c>
      <c r="AG58" s="105">
        <f t="shared" ca="1" si="44"/>
        <v>0</v>
      </c>
      <c r="AH58" s="105">
        <f t="shared" ca="1" si="44"/>
        <v>0</v>
      </c>
      <c r="AI58" s="105">
        <f t="shared" ca="1" si="44"/>
        <v>0</v>
      </c>
      <c r="AJ58" s="110">
        <f t="shared" ca="1" si="44"/>
        <v>0</v>
      </c>
      <c r="AK58" s="2"/>
      <c r="AL58" s="1" t="str">
        <f t="shared" ca="1" si="39"/>
        <v>OK</v>
      </c>
      <c r="AM58" s="1" t="str">
        <f t="shared" ca="1" si="40"/>
        <v>OK</v>
      </c>
      <c r="AN58" s="1" t="str">
        <f t="shared" ca="1" si="41"/>
        <v>OK</v>
      </c>
      <c r="AO58" s="1" t="str">
        <f t="shared" ca="1" si="42"/>
        <v>OK</v>
      </c>
      <c r="AP58" s="1" t="str">
        <f t="shared" ca="1" si="43"/>
        <v>OK</v>
      </c>
    </row>
    <row r="59" spans="1:42" s="1" customFormat="1">
      <c r="A59" s="2">
        <v>55</v>
      </c>
      <c r="B59" s="7">
        <f t="shared" ca="1" si="14"/>
        <v>0</v>
      </c>
      <c r="C59" s="93">
        <f t="shared" ca="1" si="15"/>
        <v>0</v>
      </c>
      <c r="D59" s="94">
        <f t="shared" ca="1" si="1"/>
        <v>0</v>
      </c>
      <c r="E59" s="93">
        <f t="shared" ca="1" si="16"/>
        <v>0</v>
      </c>
      <c r="F59" s="94">
        <f t="shared" ca="1" si="2"/>
        <v>0</v>
      </c>
      <c r="G59" s="93">
        <f t="shared" ca="1" si="3"/>
        <v>0</v>
      </c>
      <c r="H59" s="94">
        <f t="shared" ca="1" si="4"/>
        <v>0</v>
      </c>
      <c r="I59" s="93">
        <f t="shared" ca="1" si="5"/>
        <v>0</v>
      </c>
      <c r="J59" s="94">
        <f t="shared" ca="1" si="13"/>
        <v>0</v>
      </c>
      <c r="K59" s="99">
        <f t="shared" ca="1" si="6"/>
        <v>0</v>
      </c>
      <c r="L59" s="99">
        <f t="shared" ca="1" si="17"/>
        <v>0</v>
      </c>
      <c r="M59" s="99">
        <f t="shared" ca="1" si="18"/>
        <v>0</v>
      </c>
      <c r="N59" s="99">
        <f t="shared" ca="1" si="19"/>
        <v>0</v>
      </c>
      <c r="O59" s="99">
        <f t="shared" ca="1" si="20"/>
        <v>0</v>
      </c>
      <c r="P59" s="99">
        <f t="shared" ca="1" si="21"/>
        <v>0</v>
      </c>
      <c r="Q59" s="99">
        <f t="shared" ca="1" si="22"/>
        <v>0</v>
      </c>
      <c r="R59" s="99">
        <f t="shared" ca="1" si="23"/>
        <v>0</v>
      </c>
      <c r="S59" s="99">
        <f t="shared" ca="1" si="24"/>
        <v>0</v>
      </c>
      <c r="T59" s="99">
        <f t="shared" ca="1" si="25"/>
        <v>0</v>
      </c>
      <c r="U59" s="99">
        <f t="shared" ca="1" si="26"/>
        <v>0</v>
      </c>
      <c r="V59" s="99">
        <f t="shared" ca="1" si="27"/>
        <v>0</v>
      </c>
      <c r="W59" s="99">
        <f t="shared" ca="1" si="28"/>
        <v>0</v>
      </c>
      <c r="X59" s="99">
        <f t="shared" ca="1" si="29"/>
        <v>0</v>
      </c>
      <c r="Y59" s="99">
        <f t="shared" ca="1" si="30"/>
        <v>0</v>
      </c>
      <c r="Z59" s="99">
        <f t="shared" ca="1" si="31"/>
        <v>0</v>
      </c>
      <c r="AA59" s="99">
        <f t="shared" ca="1" si="32"/>
        <v>0</v>
      </c>
      <c r="AB59" s="99">
        <f t="shared" ca="1" si="33"/>
        <v>0</v>
      </c>
      <c r="AC59" s="99">
        <f t="shared" ca="1" si="34"/>
        <v>0</v>
      </c>
      <c r="AD59" s="99">
        <f t="shared" ca="1" si="35"/>
        <v>0</v>
      </c>
      <c r="AE59" s="99">
        <f t="shared" ca="1" si="36"/>
        <v>0</v>
      </c>
      <c r="AF59" s="99">
        <f t="shared" ca="1" si="37"/>
        <v>0</v>
      </c>
      <c r="AG59" s="105">
        <f t="shared" ca="1" si="44"/>
        <v>0</v>
      </c>
      <c r="AH59" s="105">
        <f t="shared" ca="1" si="44"/>
        <v>0</v>
      </c>
      <c r="AI59" s="105">
        <f t="shared" ca="1" si="44"/>
        <v>0</v>
      </c>
      <c r="AJ59" s="110">
        <f t="shared" ca="1" si="44"/>
        <v>0</v>
      </c>
      <c r="AK59" s="2"/>
      <c r="AL59" s="1" t="str">
        <f t="shared" ca="1" si="39"/>
        <v>OK</v>
      </c>
      <c r="AM59" s="1" t="str">
        <f t="shared" ca="1" si="40"/>
        <v>OK</v>
      </c>
      <c r="AN59" s="1" t="str">
        <f t="shared" ca="1" si="41"/>
        <v>OK</v>
      </c>
      <c r="AO59" s="1" t="str">
        <f t="shared" ca="1" si="42"/>
        <v>OK</v>
      </c>
      <c r="AP59" s="1" t="str">
        <f t="shared" ca="1" si="43"/>
        <v>OK</v>
      </c>
    </row>
    <row r="60" spans="1:42" s="1" customFormat="1">
      <c r="A60" s="2">
        <v>56</v>
      </c>
      <c r="B60" s="7">
        <f t="shared" ca="1" si="14"/>
        <v>0</v>
      </c>
      <c r="C60" s="93">
        <f t="shared" ca="1" si="15"/>
        <v>0</v>
      </c>
      <c r="D60" s="94">
        <f t="shared" ca="1" si="1"/>
        <v>0</v>
      </c>
      <c r="E60" s="93">
        <f t="shared" ca="1" si="16"/>
        <v>0</v>
      </c>
      <c r="F60" s="94">
        <f t="shared" ca="1" si="2"/>
        <v>0</v>
      </c>
      <c r="G60" s="93">
        <f t="shared" ca="1" si="3"/>
        <v>0</v>
      </c>
      <c r="H60" s="94">
        <f t="shared" ca="1" si="4"/>
        <v>0</v>
      </c>
      <c r="I60" s="93">
        <f t="shared" ca="1" si="5"/>
        <v>0</v>
      </c>
      <c r="J60" s="94">
        <f t="shared" ca="1" si="13"/>
        <v>0</v>
      </c>
      <c r="K60" s="99">
        <f t="shared" ca="1" si="6"/>
        <v>0</v>
      </c>
      <c r="L60" s="99">
        <f t="shared" ca="1" si="17"/>
        <v>0</v>
      </c>
      <c r="M60" s="99">
        <f t="shared" ca="1" si="18"/>
        <v>0</v>
      </c>
      <c r="N60" s="99">
        <f t="shared" ca="1" si="19"/>
        <v>0</v>
      </c>
      <c r="O60" s="99">
        <f t="shared" ca="1" si="20"/>
        <v>0</v>
      </c>
      <c r="P60" s="99">
        <f t="shared" ca="1" si="21"/>
        <v>0</v>
      </c>
      <c r="Q60" s="99">
        <f t="shared" ca="1" si="22"/>
        <v>0</v>
      </c>
      <c r="R60" s="99">
        <f t="shared" ca="1" si="23"/>
        <v>0</v>
      </c>
      <c r="S60" s="99">
        <f t="shared" ca="1" si="24"/>
        <v>0</v>
      </c>
      <c r="T60" s="99">
        <f t="shared" ca="1" si="25"/>
        <v>0</v>
      </c>
      <c r="U60" s="99">
        <f t="shared" ca="1" si="26"/>
        <v>0</v>
      </c>
      <c r="V60" s="99">
        <f t="shared" ca="1" si="27"/>
        <v>0</v>
      </c>
      <c r="W60" s="99">
        <f t="shared" ca="1" si="28"/>
        <v>0</v>
      </c>
      <c r="X60" s="99">
        <f t="shared" ca="1" si="29"/>
        <v>0</v>
      </c>
      <c r="Y60" s="99">
        <f t="shared" ca="1" si="30"/>
        <v>0</v>
      </c>
      <c r="Z60" s="99">
        <f t="shared" ca="1" si="31"/>
        <v>0</v>
      </c>
      <c r="AA60" s="99">
        <f t="shared" ca="1" si="32"/>
        <v>0</v>
      </c>
      <c r="AB60" s="99">
        <f t="shared" ca="1" si="33"/>
        <v>0</v>
      </c>
      <c r="AC60" s="99">
        <f t="shared" ca="1" si="34"/>
        <v>0</v>
      </c>
      <c r="AD60" s="99">
        <f t="shared" ca="1" si="35"/>
        <v>0</v>
      </c>
      <c r="AE60" s="99">
        <f t="shared" ca="1" si="36"/>
        <v>0</v>
      </c>
      <c r="AF60" s="99">
        <f t="shared" ca="1" si="37"/>
        <v>0</v>
      </c>
      <c r="AG60" s="105">
        <f t="shared" ca="1" si="44"/>
        <v>0</v>
      </c>
      <c r="AH60" s="105">
        <f t="shared" ca="1" si="44"/>
        <v>0</v>
      </c>
      <c r="AI60" s="105">
        <f t="shared" ca="1" si="44"/>
        <v>0</v>
      </c>
      <c r="AJ60" s="110">
        <f t="shared" ca="1" si="44"/>
        <v>0</v>
      </c>
      <c r="AK60" s="2"/>
      <c r="AL60" s="1" t="str">
        <f t="shared" ca="1" si="39"/>
        <v>OK</v>
      </c>
      <c r="AM60" s="1" t="str">
        <f t="shared" ca="1" si="40"/>
        <v>OK</v>
      </c>
      <c r="AN60" s="1" t="str">
        <f t="shared" ca="1" si="41"/>
        <v>OK</v>
      </c>
      <c r="AO60" s="1" t="str">
        <f t="shared" ca="1" si="42"/>
        <v>OK</v>
      </c>
      <c r="AP60" s="1" t="str">
        <f t="shared" ca="1" si="43"/>
        <v>OK</v>
      </c>
    </row>
    <row r="61" spans="1:42" s="1" customFormat="1">
      <c r="A61" s="2">
        <v>57</v>
      </c>
      <c r="B61" s="7">
        <f t="shared" ca="1" si="14"/>
        <v>0</v>
      </c>
      <c r="C61" s="93">
        <f t="shared" ca="1" si="15"/>
        <v>0</v>
      </c>
      <c r="D61" s="94">
        <f t="shared" ca="1" si="1"/>
        <v>0</v>
      </c>
      <c r="E61" s="93">
        <f t="shared" ca="1" si="16"/>
        <v>0</v>
      </c>
      <c r="F61" s="94">
        <f t="shared" ca="1" si="2"/>
        <v>0</v>
      </c>
      <c r="G61" s="93">
        <f t="shared" ca="1" si="3"/>
        <v>0</v>
      </c>
      <c r="H61" s="94">
        <f t="shared" ca="1" si="4"/>
        <v>0</v>
      </c>
      <c r="I61" s="93">
        <f t="shared" ca="1" si="5"/>
        <v>0</v>
      </c>
      <c r="J61" s="94">
        <f t="shared" ca="1" si="13"/>
        <v>0</v>
      </c>
      <c r="K61" s="99">
        <f t="shared" ca="1" si="6"/>
        <v>0</v>
      </c>
      <c r="L61" s="99">
        <f t="shared" ca="1" si="17"/>
        <v>0</v>
      </c>
      <c r="M61" s="99">
        <f t="shared" ca="1" si="18"/>
        <v>0</v>
      </c>
      <c r="N61" s="99">
        <f t="shared" ca="1" si="19"/>
        <v>0</v>
      </c>
      <c r="O61" s="99">
        <f t="shared" ca="1" si="20"/>
        <v>0</v>
      </c>
      <c r="P61" s="99">
        <f t="shared" ca="1" si="21"/>
        <v>0</v>
      </c>
      <c r="Q61" s="99">
        <f t="shared" ca="1" si="22"/>
        <v>0</v>
      </c>
      <c r="R61" s="99">
        <f t="shared" ca="1" si="23"/>
        <v>0</v>
      </c>
      <c r="S61" s="99">
        <f t="shared" ca="1" si="24"/>
        <v>0</v>
      </c>
      <c r="T61" s="99">
        <f t="shared" ca="1" si="25"/>
        <v>0</v>
      </c>
      <c r="U61" s="99">
        <f t="shared" ca="1" si="26"/>
        <v>0</v>
      </c>
      <c r="V61" s="99">
        <f t="shared" ca="1" si="27"/>
        <v>0</v>
      </c>
      <c r="W61" s="99">
        <f t="shared" ca="1" si="28"/>
        <v>0</v>
      </c>
      <c r="X61" s="99">
        <f t="shared" ca="1" si="29"/>
        <v>0</v>
      </c>
      <c r="Y61" s="99">
        <f t="shared" ca="1" si="30"/>
        <v>0</v>
      </c>
      <c r="Z61" s="99">
        <f t="shared" ca="1" si="31"/>
        <v>0</v>
      </c>
      <c r="AA61" s="99">
        <f t="shared" ca="1" si="32"/>
        <v>0</v>
      </c>
      <c r="AB61" s="99">
        <f t="shared" ca="1" si="33"/>
        <v>0</v>
      </c>
      <c r="AC61" s="99">
        <f t="shared" ca="1" si="34"/>
        <v>0</v>
      </c>
      <c r="AD61" s="99">
        <f t="shared" ca="1" si="35"/>
        <v>0</v>
      </c>
      <c r="AE61" s="99">
        <f t="shared" ca="1" si="36"/>
        <v>0</v>
      </c>
      <c r="AF61" s="99">
        <f t="shared" ca="1" si="37"/>
        <v>0</v>
      </c>
      <c r="AG61" s="105">
        <f t="shared" ca="1" si="44"/>
        <v>0</v>
      </c>
      <c r="AH61" s="105">
        <f t="shared" ca="1" si="44"/>
        <v>0</v>
      </c>
      <c r="AI61" s="105">
        <f t="shared" ca="1" si="44"/>
        <v>0</v>
      </c>
      <c r="AJ61" s="110">
        <f t="shared" ca="1" si="44"/>
        <v>0</v>
      </c>
      <c r="AK61" s="2"/>
      <c r="AL61" s="1" t="str">
        <f t="shared" ca="1" si="39"/>
        <v>OK</v>
      </c>
      <c r="AM61" s="1" t="str">
        <f t="shared" ca="1" si="40"/>
        <v>OK</v>
      </c>
      <c r="AN61" s="1" t="str">
        <f t="shared" ca="1" si="41"/>
        <v>OK</v>
      </c>
      <c r="AO61" s="1" t="str">
        <f t="shared" ca="1" si="42"/>
        <v>OK</v>
      </c>
      <c r="AP61" s="1" t="str">
        <f t="shared" ca="1" si="43"/>
        <v>OK</v>
      </c>
    </row>
    <row r="62" spans="1:42" s="1" customFormat="1">
      <c r="A62" s="2">
        <v>58</v>
      </c>
      <c r="B62" s="7">
        <f t="shared" ca="1" si="14"/>
        <v>0</v>
      </c>
      <c r="C62" s="93">
        <f t="shared" ca="1" si="15"/>
        <v>0</v>
      </c>
      <c r="D62" s="94">
        <f t="shared" ca="1" si="1"/>
        <v>0</v>
      </c>
      <c r="E62" s="93">
        <f t="shared" ca="1" si="16"/>
        <v>0</v>
      </c>
      <c r="F62" s="94">
        <f t="shared" ca="1" si="2"/>
        <v>0</v>
      </c>
      <c r="G62" s="93">
        <f t="shared" ca="1" si="3"/>
        <v>0</v>
      </c>
      <c r="H62" s="94">
        <f t="shared" ca="1" si="4"/>
        <v>0</v>
      </c>
      <c r="I62" s="93">
        <f t="shared" ca="1" si="5"/>
        <v>0</v>
      </c>
      <c r="J62" s="94">
        <f t="shared" ca="1" si="13"/>
        <v>0</v>
      </c>
      <c r="K62" s="99">
        <f t="shared" ca="1" si="6"/>
        <v>0</v>
      </c>
      <c r="L62" s="99">
        <f t="shared" ca="1" si="17"/>
        <v>0</v>
      </c>
      <c r="M62" s="99">
        <f t="shared" ca="1" si="18"/>
        <v>0</v>
      </c>
      <c r="N62" s="99">
        <f t="shared" ca="1" si="19"/>
        <v>0</v>
      </c>
      <c r="O62" s="99">
        <f t="shared" ca="1" si="20"/>
        <v>0</v>
      </c>
      <c r="P62" s="99">
        <f t="shared" ca="1" si="21"/>
        <v>0</v>
      </c>
      <c r="Q62" s="99">
        <f t="shared" ca="1" si="22"/>
        <v>0</v>
      </c>
      <c r="R62" s="99">
        <f t="shared" ca="1" si="23"/>
        <v>0</v>
      </c>
      <c r="S62" s="99">
        <f t="shared" ca="1" si="24"/>
        <v>0</v>
      </c>
      <c r="T62" s="99">
        <f t="shared" ca="1" si="25"/>
        <v>0</v>
      </c>
      <c r="U62" s="99">
        <f t="shared" ca="1" si="26"/>
        <v>0</v>
      </c>
      <c r="V62" s="99">
        <f t="shared" ca="1" si="27"/>
        <v>0</v>
      </c>
      <c r="W62" s="99">
        <f t="shared" ca="1" si="28"/>
        <v>0</v>
      </c>
      <c r="X62" s="99">
        <f t="shared" ca="1" si="29"/>
        <v>0</v>
      </c>
      <c r="Y62" s="99">
        <f t="shared" ca="1" si="30"/>
        <v>0</v>
      </c>
      <c r="Z62" s="99">
        <f t="shared" ca="1" si="31"/>
        <v>0</v>
      </c>
      <c r="AA62" s="99">
        <f t="shared" ca="1" si="32"/>
        <v>0</v>
      </c>
      <c r="AB62" s="99">
        <f t="shared" ca="1" si="33"/>
        <v>0</v>
      </c>
      <c r="AC62" s="99">
        <f t="shared" ca="1" si="34"/>
        <v>0</v>
      </c>
      <c r="AD62" s="99">
        <f t="shared" ca="1" si="35"/>
        <v>0</v>
      </c>
      <c r="AE62" s="99">
        <f t="shared" ca="1" si="36"/>
        <v>0</v>
      </c>
      <c r="AF62" s="99">
        <f t="shared" ca="1" si="37"/>
        <v>0</v>
      </c>
      <c r="AG62" s="105">
        <f t="shared" ca="1" si="44"/>
        <v>0</v>
      </c>
      <c r="AH62" s="105">
        <f t="shared" ca="1" si="44"/>
        <v>0</v>
      </c>
      <c r="AI62" s="105">
        <f t="shared" ca="1" si="44"/>
        <v>0</v>
      </c>
      <c r="AJ62" s="110">
        <f t="shared" ca="1" si="44"/>
        <v>0</v>
      </c>
      <c r="AK62" s="2"/>
      <c r="AL62" s="1" t="str">
        <f t="shared" ca="1" si="39"/>
        <v>OK</v>
      </c>
      <c r="AM62" s="1" t="str">
        <f t="shared" ca="1" si="40"/>
        <v>OK</v>
      </c>
      <c r="AN62" s="1" t="str">
        <f t="shared" ca="1" si="41"/>
        <v>OK</v>
      </c>
      <c r="AO62" s="1" t="str">
        <f t="shared" ca="1" si="42"/>
        <v>OK</v>
      </c>
      <c r="AP62" s="1" t="str">
        <f t="shared" ca="1" si="43"/>
        <v>OK</v>
      </c>
    </row>
    <row r="63" spans="1:42" s="1" customFormat="1">
      <c r="A63" s="2">
        <v>59</v>
      </c>
      <c r="B63" s="7">
        <f t="shared" ca="1" si="14"/>
        <v>0</v>
      </c>
      <c r="C63" s="93">
        <f t="shared" ca="1" si="15"/>
        <v>0</v>
      </c>
      <c r="D63" s="94">
        <f t="shared" ca="1" si="1"/>
        <v>0</v>
      </c>
      <c r="E63" s="93">
        <f t="shared" ca="1" si="16"/>
        <v>0</v>
      </c>
      <c r="F63" s="94">
        <f t="shared" ca="1" si="2"/>
        <v>0</v>
      </c>
      <c r="G63" s="93">
        <f t="shared" ca="1" si="3"/>
        <v>0</v>
      </c>
      <c r="H63" s="94">
        <f t="shared" ca="1" si="4"/>
        <v>0</v>
      </c>
      <c r="I63" s="93">
        <f t="shared" ca="1" si="5"/>
        <v>0</v>
      </c>
      <c r="J63" s="94">
        <f t="shared" ca="1" si="13"/>
        <v>0</v>
      </c>
      <c r="K63" s="99">
        <f t="shared" ca="1" si="6"/>
        <v>0</v>
      </c>
      <c r="L63" s="99">
        <f t="shared" ca="1" si="17"/>
        <v>0</v>
      </c>
      <c r="M63" s="99">
        <f t="shared" ca="1" si="18"/>
        <v>0</v>
      </c>
      <c r="N63" s="99">
        <f t="shared" ca="1" si="19"/>
        <v>0</v>
      </c>
      <c r="O63" s="99">
        <f t="shared" ca="1" si="20"/>
        <v>0</v>
      </c>
      <c r="P63" s="99">
        <f t="shared" ca="1" si="21"/>
        <v>0</v>
      </c>
      <c r="Q63" s="99">
        <f t="shared" ca="1" si="22"/>
        <v>0</v>
      </c>
      <c r="R63" s="99">
        <f t="shared" ca="1" si="23"/>
        <v>0</v>
      </c>
      <c r="S63" s="99">
        <f t="shared" ca="1" si="24"/>
        <v>0</v>
      </c>
      <c r="T63" s="99">
        <f t="shared" ca="1" si="25"/>
        <v>0</v>
      </c>
      <c r="U63" s="99">
        <f t="shared" ca="1" si="26"/>
        <v>0</v>
      </c>
      <c r="V63" s="99">
        <f t="shared" ca="1" si="27"/>
        <v>0</v>
      </c>
      <c r="W63" s="99">
        <f t="shared" ca="1" si="28"/>
        <v>0</v>
      </c>
      <c r="X63" s="99">
        <f t="shared" ca="1" si="29"/>
        <v>0</v>
      </c>
      <c r="Y63" s="99">
        <f t="shared" ca="1" si="30"/>
        <v>0</v>
      </c>
      <c r="Z63" s="99">
        <f t="shared" ca="1" si="31"/>
        <v>0</v>
      </c>
      <c r="AA63" s="99">
        <f t="shared" ca="1" si="32"/>
        <v>0</v>
      </c>
      <c r="AB63" s="99">
        <f t="shared" ca="1" si="33"/>
        <v>0</v>
      </c>
      <c r="AC63" s="99">
        <f t="shared" ca="1" si="34"/>
        <v>0</v>
      </c>
      <c r="AD63" s="99">
        <f t="shared" ca="1" si="35"/>
        <v>0</v>
      </c>
      <c r="AE63" s="99">
        <f t="shared" ca="1" si="36"/>
        <v>0</v>
      </c>
      <c r="AF63" s="99">
        <f t="shared" ca="1" si="37"/>
        <v>0</v>
      </c>
      <c r="AG63" s="105">
        <f t="shared" ca="1" si="44"/>
        <v>0</v>
      </c>
      <c r="AH63" s="105">
        <f t="shared" ca="1" si="44"/>
        <v>0</v>
      </c>
      <c r="AI63" s="105">
        <f t="shared" ca="1" si="44"/>
        <v>0</v>
      </c>
      <c r="AJ63" s="110">
        <f t="shared" ca="1" si="44"/>
        <v>0</v>
      </c>
      <c r="AK63" s="2"/>
      <c r="AL63" s="1" t="str">
        <f t="shared" ca="1" si="39"/>
        <v>OK</v>
      </c>
      <c r="AM63" s="1" t="str">
        <f t="shared" ca="1" si="40"/>
        <v>OK</v>
      </c>
      <c r="AN63" s="1" t="str">
        <f t="shared" ca="1" si="41"/>
        <v>OK</v>
      </c>
      <c r="AO63" s="1" t="str">
        <f t="shared" ca="1" si="42"/>
        <v>OK</v>
      </c>
      <c r="AP63" s="1" t="str">
        <f t="shared" ca="1" si="43"/>
        <v>OK</v>
      </c>
    </row>
    <row r="64" spans="1:42" s="1" customFormat="1">
      <c r="A64" s="2">
        <v>60</v>
      </c>
      <c r="B64" s="7">
        <f t="shared" ca="1" si="14"/>
        <v>0</v>
      </c>
      <c r="C64" s="93">
        <f t="shared" ca="1" si="15"/>
        <v>0</v>
      </c>
      <c r="D64" s="94">
        <f t="shared" ca="1" si="1"/>
        <v>0</v>
      </c>
      <c r="E64" s="93">
        <f t="shared" ca="1" si="16"/>
        <v>0</v>
      </c>
      <c r="F64" s="94">
        <f t="shared" ca="1" si="2"/>
        <v>0</v>
      </c>
      <c r="G64" s="93">
        <f t="shared" ca="1" si="3"/>
        <v>0</v>
      </c>
      <c r="H64" s="94">
        <f t="shared" ca="1" si="4"/>
        <v>0</v>
      </c>
      <c r="I64" s="93">
        <f t="shared" ca="1" si="5"/>
        <v>0</v>
      </c>
      <c r="J64" s="94">
        <f t="shared" ca="1" si="13"/>
        <v>0</v>
      </c>
      <c r="K64" s="99">
        <f t="shared" ca="1" si="6"/>
        <v>0</v>
      </c>
      <c r="L64" s="99">
        <f t="shared" ca="1" si="17"/>
        <v>0</v>
      </c>
      <c r="M64" s="99">
        <f t="shared" ca="1" si="18"/>
        <v>0</v>
      </c>
      <c r="N64" s="99">
        <f t="shared" ca="1" si="19"/>
        <v>0</v>
      </c>
      <c r="O64" s="99">
        <f t="shared" ca="1" si="20"/>
        <v>0</v>
      </c>
      <c r="P64" s="99">
        <f t="shared" ca="1" si="21"/>
        <v>0</v>
      </c>
      <c r="Q64" s="99">
        <f t="shared" ca="1" si="22"/>
        <v>0</v>
      </c>
      <c r="R64" s="99">
        <f t="shared" ca="1" si="23"/>
        <v>0</v>
      </c>
      <c r="S64" s="99">
        <f t="shared" ca="1" si="24"/>
        <v>0</v>
      </c>
      <c r="T64" s="99">
        <f t="shared" ca="1" si="25"/>
        <v>0</v>
      </c>
      <c r="U64" s="99">
        <f t="shared" ca="1" si="26"/>
        <v>0</v>
      </c>
      <c r="V64" s="99">
        <f t="shared" ca="1" si="27"/>
        <v>0</v>
      </c>
      <c r="W64" s="99">
        <f t="shared" ca="1" si="28"/>
        <v>0</v>
      </c>
      <c r="X64" s="99">
        <f t="shared" ca="1" si="29"/>
        <v>0</v>
      </c>
      <c r="Y64" s="99">
        <f t="shared" ca="1" si="30"/>
        <v>0</v>
      </c>
      <c r="Z64" s="99">
        <f t="shared" ca="1" si="31"/>
        <v>0</v>
      </c>
      <c r="AA64" s="99">
        <f t="shared" ca="1" si="32"/>
        <v>0</v>
      </c>
      <c r="AB64" s="99">
        <f t="shared" ca="1" si="33"/>
        <v>0</v>
      </c>
      <c r="AC64" s="99">
        <f t="shared" ca="1" si="34"/>
        <v>0</v>
      </c>
      <c r="AD64" s="99">
        <f t="shared" ca="1" si="35"/>
        <v>0</v>
      </c>
      <c r="AE64" s="99">
        <f t="shared" ca="1" si="36"/>
        <v>0</v>
      </c>
      <c r="AF64" s="99">
        <f t="shared" ca="1" si="37"/>
        <v>0</v>
      </c>
      <c r="AG64" s="105">
        <f t="shared" ca="1" si="44"/>
        <v>0</v>
      </c>
      <c r="AH64" s="105">
        <f t="shared" ca="1" si="44"/>
        <v>0</v>
      </c>
      <c r="AI64" s="105">
        <f t="shared" ca="1" si="44"/>
        <v>0</v>
      </c>
      <c r="AJ64" s="110">
        <f t="shared" ca="1" si="44"/>
        <v>0</v>
      </c>
      <c r="AK64" s="2"/>
      <c r="AL64" s="1" t="str">
        <f t="shared" ca="1" si="39"/>
        <v>OK</v>
      </c>
      <c r="AM64" s="1" t="str">
        <f t="shared" ca="1" si="40"/>
        <v>OK</v>
      </c>
      <c r="AN64" s="1" t="str">
        <f t="shared" ca="1" si="41"/>
        <v>OK</v>
      </c>
      <c r="AO64" s="1" t="str">
        <f t="shared" ca="1" si="42"/>
        <v>OK</v>
      </c>
      <c r="AP64" s="1" t="str">
        <f t="shared" ca="1" si="43"/>
        <v>OK</v>
      </c>
    </row>
    <row r="65" spans="1:42" s="1" customFormat="1">
      <c r="A65" s="2">
        <v>61</v>
      </c>
      <c r="B65" s="7">
        <f t="shared" ca="1" si="14"/>
        <v>0</v>
      </c>
      <c r="C65" s="93">
        <f t="shared" ca="1" si="15"/>
        <v>0</v>
      </c>
      <c r="D65" s="94">
        <f t="shared" ca="1" si="1"/>
        <v>0</v>
      </c>
      <c r="E65" s="93">
        <f t="shared" ca="1" si="16"/>
        <v>0</v>
      </c>
      <c r="F65" s="94">
        <f t="shared" ca="1" si="2"/>
        <v>0</v>
      </c>
      <c r="G65" s="93">
        <f t="shared" ca="1" si="3"/>
        <v>0</v>
      </c>
      <c r="H65" s="94">
        <f t="shared" ca="1" si="4"/>
        <v>0</v>
      </c>
      <c r="I65" s="93">
        <f t="shared" ca="1" si="5"/>
        <v>0</v>
      </c>
      <c r="J65" s="94">
        <f t="shared" ca="1" si="13"/>
        <v>0</v>
      </c>
      <c r="K65" s="99">
        <f t="shared" ca="1" si="6"/>
        <v>0</v>
      </c>
      <c r="L65" s="99">
        <f t="shared" ca="1" si="17"/>
        <v>0</v>
      </c>
      <c r="M65" s="99">
        <f t="shared" ca="1" si="18"/>
        <v>0</v>
      </c>
      <c r="N65" s="99">
        <f t="shared" ca="1" si="19"/>
        <v>0</v>
      </c>
      <c r="O65" s="99">
        <f t="shared" ca="1" si="20"/>
        <v>0</v>
      </c>
      <c r="P65" s="99">
        <f t="shared" ca="1" si="21"/>
        <v>0</v>
      </c>
      <c r="Q65" s="99">
        <f t="shared" ca="1" si="22"/>
        <v>0</v>
      </c>
      <c r="R65" s="99">
        <f t="shared" ca="1" si="23"/>
        <v>0</v>
      </c>
      <c r="S65" s="99">
        <f t="shared" ca="1" si="24"/>
        <v>0</v>
      </c>
      <c r="T65" s="99">
        <f t="shared" ca="1" si="25"/>
        <v>0</v>
      </c>
      <c r="U65" s="99">
        <f t="shared" ca="1" si="26"/>
        <v>0</v>
      </c>
      <c r="V65" s="99">
        <f t="shared" ca="1" si="27"/>
        <v>0</v>
      </c>
      <c r="W65" s="99">
        <f t="shared" ca="1" si="28"/>
        <v>0</v>
      </c>
      <c r="X65" s="99">
        <f t="shared" ca="1" si="29"/>
        <v>0</v>
      </c>
      <c r="Y65" s="99">
        <f t="shared" ca="1" si="30"/>
        <v>0</v>
      </c>
      <c r="Z65" s="99">
        <f t="shared" ca="1" si="31"/>
        <v>0</v>
      </c>
      <c r="AA65" s="99">
        <f t="shared" ca="1" si="32"/>
        <v>0</v>
      </c>
      <c r="AB65" s="99">
        <f t="shared" ca="1" si="33"/>
        <v>0</v>
      </c>
      <c r="AC65" s="99">
        <f t="shared" ca="1" si="34"/>
        <v>0</v>
      </c>
      <c r="AD65" s="99">
        <f t="shared" ca="1" si="35"/>
        <v>0</v>
      </c>
      <c r="AE65" s="99">
        <f t="shared" ca="1" si="36"/>
        <v>0</v>
      </c>
      <c r="AF65" s="99">
        <f t="shared" ca="1" si="37"/>
        <v>0</v>
      </c>
      <c r="AG65" s="105">
        <f t="shared" ca="1" si="44"/>
        <v>0</v>
      </c>
      <c r="AH65" s="105">
        <f t="shared" ca="1" si="44"/>
        <v>0</v>
      </c>
      <c r="AI65" s="105">
        <f t="shared" ca="1" si="44"/>
        <v>0</v>
      </c>
      <c r="AJ65" s="110">
        <f t="shared" ca="1" si="44"/>
        <v>0</v>
      </c>
      <c r="AK65" s="2"/>
      <c r="AL65" s="1" t="str">
        <f t="shared" ca="1" si="39"/>
        <v>OK</v>
      </c>
      <c r="AM65" s="1" t="str">
        <f t="shared" ca="1" si="40"/>
        <v>OK</v>
      </c>
      <c r="AN65" s="1" t="str">
        <f t="shared" ca="1" si="41"/>
        <v>OK</v>
      </c>
      <c r="AO65" s="1" t="str">
        <f t="shared" ca="1" si="42"/>
        <v>OK</v>
      </c>
      <c r="AP65" s="1" t="str">
        <f t="shared" ca="1" si="43"/>
        <v>OK</v>
      </c>
    </row>
    <row r="66" spans="1:42" s="1" customFormat="1">
      <c r="A66" s="2">
        <v>62</v>
      </c>
      <c r="B66" s="7">
        <f t="shared" ca="1" si="14"/>
        <v>0</v>
      </c>
      <c r="C66" s="93">
        <f t="shared" ca="1" si="15"/>
        <v>0</v>
      </c>
      <c r="D66" s="94">
        <f t="shared" ca="1" si="1"/>
        <v>0</v>
      </c>
      <c r="E66" s="93">
        <f t="shared" ca="1" si="16"/>
        <v>0</v>
      </c>
      <c r="F66" s="94">
        <f t="shared" ca="1" si="2"/>
        <v>0</v>
      </c>
      <c r="G66" s="93">
        <f t="shared" ca="1" si="3"/>
        <v>0</v>
      </c>
      <c r="H66" s="94">
        <f t="shared" ca="1" si="4"/>
        <v>0</v>
      </c>
      <c r="I66" s="93">
        <f t="shared" ca="1" si="5"/>
        <v>0</v>
      </c>
      <c r="J66" s="94">
        <f t="shared" ca="1" si="13"/>
        <v>0</v>
      </c>
      <c r="K66" s="99">
        <f t="shared" ca="1" si="6"/>
        <v>0</v>
      </c>
      <c r="L66" s="99">
        <f t="shared" ca="1" si="17"/>
        <v>0</v>
      </c>
      <c r="M66" s="99">
        <f t="shared" ca="1" si="18"/>
        <v>0</v>
      </c>
      <c r="N66" s="99">
        <f t="shared" ca="1" si="19"/>
        <v>0</v>
      </c>
      <c r="O66" s="99">
        <f t="shared" ca="1" si="20"/>
        <v>0</v>
      </c>
      <c r="P66" s="99">
        <f t="shared" ca="1" si="21"/>
        <v>0</v>
      </c>
      <c r="Q66" s="99">
        <f t="shared" ca="1" si="22"/>
        <v>0</v>
      </c>
      <c r="R66" s="99">
        <f t="shared" ca="1" si="23"/>
        <v>0</v>
      </c>
      <c r="S66" s="99">
        <f t="shared" ca="1" si="24"/>
        <v>0</v>
      </c>
      <c r="T66" s="99">
        <f t="shared" ca="1" si="25"/>
        <v>0</v>
      </c>
      <c r="U66" s="99">
        <f t="shared" ca="1" si="26"/>
        <v>0</v>
      </c>
      <c r="V66" s="99">
        <f t="shared" ca="1" si="27"/>
        <v>0</v>
      </c>
      <c r="W66" s="99">
        <f t="shared" ca="1" si="28"/>
        <v>0</v>
      </c>
      <c r="X66" s="99">
        <f t="shared" ca="1" si="29"/>
        <v>0</v>
      </c>
      <c r="Y66" s="99">
        <f t="shared" ca="1" si="30"/>
        <v>0</v>
      </c>
      <c r="Z66" s="99">
        <f t="shared" ca="1" si="31"/>
        <v>0</v>
      </c>
      <c r="AA66" s="99">
        <f t="shared" ca="1" si="32"/>
        <v>0</v>
      </c>
      <c r="AB66" s="99">
        <f t="shared" ca="1" si="33"/>
        <v>0</v>
      </c>
      <c r="AC66" s="99">
        <f t="shared" ca="1" si="34"/>
        <v>0</v>
      </c>
      <c r="AD66" s="99">
        <f t="shared" ca="1" si="35"/>
        <v>0</v>
      </c>
      <c r="AE66" s="99">
        <f t="shared" ca="1" si="36"/>
        <v>0</v>
      </c>
      <c r="AF66" s="99">
        <f t="shared" ca="1" si="37"/>
        <v>0</v>
      </c>
      <c r="AG66" s="105">
        <f t="shared" ca="1" si="44"/>
        <v>0</v>
      </c>
      <c r="AH66" s="105">
        <f t="shared" ca="1" si="44"/>
        <v>0</v>
      </c>
      <c r="AI66" s="105">
        <f t="shared" ca="1" si="44"/>
        <v>0</v>
      </c>
      <c r="AJ66" s="110">
        <f t="shared" ca="1" si="44"/>
        <v>0</v>
      </c>
      <c r="AK66" s="2"/>
      <c r="AL66" s="1" t="str">
        <f t="shared" ca="1" si="39"/>
        <v>OK</v>
      </c>
      <c r="AM66" s="1" t="str">
        <f t="shared" ca="1" si="40"/>
        <v>OK</v>
      </c>
      <c r="AN66" s="1" t="str">
        <f t="shared" ca="1" si="41"/>
        <v>OK</v>
      </c>
      <c r="AO66" s="1" t="str">
        <f t="shared" ca="1" si="42"/>
        <v>OK</v>
      </c>
      <c r="AP66" s="1" t="str">
        <f t="shared" ca="1" si="43"/>
        <v>OK</v>
      </c>
    </row>
    <row r="67" spans="1:42" s="1" customFormat="1">
      <c r="A67" s="2">
        <v>63</v>
      </c>
      <c r="B67" s="7">
        <f t="shared" ca="1" si="14"/>
        <v>0</v>
      </c>
      <c r="C67" s="93">
        <f t="shared" ca="1" si="15"/>
        <v>0</v>
      </c>
      <c r="D67" s="94">
        <f t="shared" ca="1" si="1"/>
        <v>0</v>
      </c>
      <c r="E67" s="93">
        <f t="shared" ca="1" si="16"/>
        <v>0</v>
      </c>
      <c r="F67" s="94">
        <f t="shared" ca="1" si="2"/>
        <v>0</v>
      </c>
      <c r="G67" s="93">
        <f t="shared" ca="1" si="3"/>
        <v>0</v>
      </c>
      <c r="H67" s="94">
        <f t="shared" ca="1" si="4"/>
        <v>0</v>
      </c>
      <c r="I67" s="93">
        <f t="shared" ca="1" si="5"/>
        <v>0</v>
      </c>
      <c r="J67" s="94">
        <f t="shared" ca="1" si="13"/>
        <v>0</v>
      </c>
      <c r="K67" s="99">
        <f t="shared" ca="1" si="6"/>
        <v>0</v>
      </c>
      <c r="L67" s="99">
        <f t="shared" ca="1" si="17"/>
        <v>0</v>
      </c>
      <c r="M67" s="99">
        <f t="shared" ca="1" si="18"/>
        <v>0</v>
      </c>
      <c r="N67" s="99">
        <f t="shared" ca="1" si="19"/>
        <v>0</v>
      </c>
      <c r="O67" s="99">
        <f t="shared" ca="1" si="20"/>
        <v>0</v>
      </c>
      <c r="P67" s="99">
        <f t="shared" ca="1" si="21"/>
        <v>0</v>
      </c>
      <c r="Q67" s="99">
        <f t="shared" ca="1" si="22"/>
        <v>0</v>
      </c>
      <c r="R67" s="99">
        <f t="shared" ca="1" si="23"/>
        <v>0</v>
      </c>
      <c r="S67" s="99">
        <f t="shared" ca="1" si="24"/>
        <v>0</v>
      </c>
      <c r="T67" s="99">
        <f t="shared" ca="1" si="25"/>
        <v>0</v>
      </c>
      <c r="U67" s="99">
        <f t="shared" ca="1" si="26"/>
        <v>0</v>
      </c>
      <c r="V67" s="99">
        <f t="shared" ca="1" si="27"/>
        <v>0</v>
      </c>
      <c r="W67" s="99">
        <f t="shared" ca="1" si="28"/>
        <v>0</v>
      </c>
      <c r="X67" s="99">
        <f t="shared" ca="1" si="29"/>
        <v>0</v>
      </c>
      <c r="Y67" s="99">
        <f t="shared" ca="1" si="30"/>
        <v>0</v>
      </c>
      <c r="Z67" s="99">
        <f t="shared" ca="1" si="31"/>
        <v>0</v>
      </c>
      <c r="AA67" s="99">
        <f t="shared" ca="1" si="32"/>
        <v>0</v>
      </c>
      <c r="AB67" s="99">
        <f t="shared" ca="1" si="33"/>
        <v>0</v>
      </c>
      <c r="AC67" s="99">
        <f t="shared" ca="1" si="34"/>
        <v>0</v>
      </c>
      <c r="AD67" s="99">
        <f t="shared" ca="1" si="35"/>
        <v>0</v>
      </c>
      <c r="AE67" s="99">
        <f t="shared" ca="1" si="36"/>
        <v>0</v>
      </c>
      <c r="AF67" s="99">
        <f t="shared" ca="1" si="37"/>
        <v>0</v>
      </c>
      <c r="AG67" s="105">
        <f t="shared" ca="1" si="44"/>
        <v>0</v>
      </c>
      <c r="AH67" s="105">
        <f t="shared" ca="1" si="44"/>
        <v>0</v>
      </c>
      <c r="AI67" s="105">
        <f t="shared" ca="1" si="44"/>
        <v>0</v>
      </c>
      <c r="AJ67" s="110">
        <f t="shared" ca="1" si="44"/>
        <v>0</v>
      </c>
      <c r="AK67" s="2"/>
      <c r="AL67" s="1" t="str">
        <f t="shared" ca="1" si="39"/>
        <v>OK</v>
      </c>
      <c r="AM67" s="1" t="str">
        <f t="shared" ca="1" si="40"/>
        <v>OK</v>
      </c>
      <c r="AN67" s="1" t="str">
        <f t="shared" ca="1" si="41"/>
        <v>OK</v>
      </c>
      <c r="AO67" s="1" t="str">
        <f t="shared" ca="1" si="42"/>
        <v>OK</v>
      </c>
      <c r="AP67" s="1" t="str">
        <f t="shared" ca="1" si="43"/>
        <v>OK</v>
      </c>
    </row>
    <row r="68" spans="1:42" s="1" customFormat="1">
      <c r="A68" s="2">
        <v>64</v>
      </c>
      <c r="B68" s="7">
        <f t="shared" ca="1" si="14"/>
        <v>0</v>
      </c>
      <c r="C68" s="93">
        <f t="shared" ca="1" si="15"/>
        <v>0</v>
      </c>
      <c r="D68" s="94">
        <f t="shared" ca="1" si="1"/>
        <v>0</v>
      </c>
      <c r="E68" s="93">
        <f t="shared" ca="1" si="16"/>
        <v>0</v>
      </c>
      <c r="F68" s="94">
        <f t="shared" ca="1" si="2"/>
        <v>0</v>
      </c>
      <c r="G68" s="93">
        <f t="shared" ca="1" si="3"/>
        <v>0</v>
      </c>
      <c r="H68" s="94">
        <f t="shared" ca="1" si="4"/>
        <v>0</v>
      </c>
      <c r="I68" s="93">
        <f t="shared" ca="1" si="5"/>
        <v>0</v>
      </c>
      <c r="J68" s="94">
        <f t="shared" ca="1" si="13"/>
        <v>0</v>
      </c>
      <c r="K68" s="99">
        <f t="shared" ca="1" si="6"/>
        <v>0</v>
      </c>
      <c r="L68" s="99">
        <f t="shared" ca="1" si="17"/>
        <v>0</v>
      </c>
      <c r="M68" s="99">
        <f t="shared" ca="1" si="18"/>
        <v>0</v>
      </c>
      <c r="N68" s="99">
        <f t="shared" ca="1" si="19"/>
        <v>0</v>
      </c>
      <c r="O68" s="99">
        <f t="shared" ca="1" si="20"/>
        <v>0</v>
      </c>
      <c r="P68" s="99">
        <f t="shared" ca="1" si="21"/>
        <v>0</v>
      </c>
      <c r="Q68" s="99">
        <f t="shared" ca="1" si="22"/>
        <v>0</v>
      </c>
      <c r="R68" s="99">
        <f t="shared" ca="1" si="23"/>
        <v>0</v>
      </c>
      <c r="S68" s="99">
        <f t="shared" ca="1" si="24"/>
        <v>0</v>
      </c>
      <c r="T68" s="99">
        <f t="shared" ca="1" si="25"/>
        <v>0</v>
      </c>
      <c r="U68" s="99">
        <f t="shared" ca="1" si="26"/>
        <v>0</v>
      </c>
      <c r="V68" s="99">
        <f t="shared" ca="1" si="27"/>
        <v>0</v>
      </c>
      <c r="W68" s="99">
        <f t="shared" ca="1" si="28"/>
        <v>0</v>
      </c>
      <c r="X68" s="99">
        <f t="shared" ca="1" si="29"/>
        <v>0</v>
      </c>
      <c r="Y68" s="99">
        <f t="shared" ca="1" si="30"/>
        <v>0</v>
      </c>
      <c r="Z68" s="99">
        <f t="shared" ca="1" si="31"/>
        <v>0</v>
      </c>
      <c r="AA68" s="99">
        <f t="shared" ca="1" si="32"/>
        <v>0</v>
      </c>
      <c r="AB68" s="99">
        <f t="shared" ca="1" si="33"/>
        <v>0</v>
      </c>
      <c r="AC68" s="99">
        <f t="shared" ca="1" si="34"/>
        <v>0</v>
      </c>
      <c r="AD68" s="99">
        <f t="shared" ca="1" si="35"/>
        <v>0</v>
      </c>
      <c r="AE68" s="99">
        <f t="shared" ca="1" si="36"/>
        <v>0</v>
      </c>
      <c r="AF68" s="99">
        <f t="shared" ca="1" si="37"/>
        <v>0</v>
      </c>
      <c r="AG68" s="105">
        <f t="shared" ca="1" si="44"/>
        <v>0</v>
      </c>
      <c r="AH68" s="105">
        <f t="shared" ca="1" si="44"/>
        <v>0</v>
      </c>
      <c r="AI68" s="105">
        <f t="shared" ca="1" si="44"/>
        <v>0</v>
      </c>
      <c r="AJ68" s="110">
        <f t="shared" ca="1" si="44"/>
        <v>0</v>
      </c>
      <c r="AK68" s="2"/>
      <c r="AL68" s="1" t="str">
        <f t="shared" ca="1" si="39"/>
        <v>OK</v>
      </c>
      <c r="AM68" s="1" t="str">
        <f t="shared" ca="1" si="40"/>
        <v>OK</v>
      </c>
      <c r="AN68" s="1" t="str">
        <f t="shared" ca="1" si="41"/>
        <v>OK</v>
      </c>
      <c r="AO68" s="1" t="str">
        <f t="shared" ca="1" si="42"/>
        <v>OK</v>
      </c>
      <c r="AP68" s="1" t="str">
        <f t="shared" ca="1" si="43"/>
        <v>OK</v>
      </c>
    </row>
    <row r="69" spans="1:42" s="1" customFormat="1">
      <c r="A69" s="2">
        <v>65</v>
      </c>
      <c r="B69" s="7">
        <f t="shared" ca="1" si="14"/>
        <v>0</v>
      </c>
      <c r="C69" s="93">
        <f t="shared" ca="1" si="15"/>
        <v>0</v>
      </c>
      <c r="D69" s="94">
        <f t="shared" ca="1" si="1"/>
        <v>0</v>
      </c>
      <c r="E69" s="93">
        <f t="shared" ca="1" si="16"/>
        <v>0</v>
      </c>
      <c r="F69" s="94">
        <f t="shared" ca="1" si="2"/>
        <v>0</v>
      </c>
      <c r="G69" s="93">
        <f t="shared" ca="1" si="3"/>
        <v>0</v>
      </c>
      <c r="H69" s="94">
        <f t="shared" ca="1" si="4"/>
        <v>0</v>
      </c>
      <c r="I69" s="93">
        <f t="shared" ca="1" si="5"/>
        <v>0</v>
      </c>
      <c r="J69" s="94">
        <f t="shared" ca="1" si="13"/>
        <v>0</v>
      </c>
      <c r="K69" s="99">
        <f t="shared" ca="1" si="6"/>
        <v>0</v>
      </c>
      <c r="L69" s="99">
        <f t="shared" ca="1" si="17"/>
        <v>0</v>
      </c>
      <c r="M69" s="99">
        <f t="shared" ca="1" si="18"/>
        <v>0</v>
      </c>
      <c r="N69" s="99">
        <f t="shared" ca="1" si="19"/>
        <v>0</v>
      </c>
      <c r="O69" s="99">
        <f t="shared" ca="1" si="20"/>
        <v>0</v>
      </c>
      <c r="P69" s="99">
        <f t="shared" ca="1" si="21"/>
        <v>0</v>
      </c>
      <c r="Q69" s="99">
        <f t="shared" ca="1" si="22"/>
        <v>0</v>
      </c>
      <c r="R69" s="99">
        <f t="shared" ca="1" si="23"/>
        <v>0</v>
      </c>
      <c r="S69" s="99">
        <f t="shared" ca="1" si="24"/>
        <v>0</v>
      </c>
      <c r="T69" s="99">
        <f t="shared" ca="1" si="25"/>
        <v>0</v>
      </c>
      <c r="U69" s="99">
        <f t="shared" ca="1" si="26"/>
        <v>0</v>
      </c>
      <c r="V69" s="99">
        <f t="shared" ca="1" si="27"/>
        <v>0</v>
      </c>
      <c r="W69" s="99">
        <f t="shared" ca="1" si="28"/>
        <v>0</v>
      </c>
      <c r="X69" s="99">
        <f t="shared" ca="1" si="29"/>
        <v>0</v>
      </c>
      <c r="Y69" s="99">
        <f t="shared" ca="1" si="30"/>
        <v>0</v>
      </c>
      <c r="Z69" s="99">
        <f t="shared" ca="1" si="31"/>
        <v>0</v>
      </c>
      <c r="AA69" s="99">
        <f t="shared" ca="1" si="32"/>
        <v>0</v>
      </c>
      <c r="AB69" s="99">
        <f t="shared" ca="1" si="33"/>
        <v>0</v>
      </c>
      <c r="AC69" s="99">
        <f t="shared" ca="1" si="34"/>
        <v>0</v>
      </c>
      <c r="AD69" s="99">
        <f t="shared" ca="1" si="35"/>
        <v>0</v>
      </c>
      <c r="AE69" s="99">
        <f t="shared" ca="1" si="36"/>
        <v>0</v>
      </c>
      <c r="AF69" s="99">
        <f t="shared" ca="1" si="37"/>
        <v>0</v>
      </c>
      <c r="AG69" s="105">
        <f t="shared" ca="1" si="44"/>
        <v>0</v>
      </c>
      <c r="AH69" s="105">
        <f t="shared" ca="1" si="44"/>
        <v>0</v>
      </c>
      <c r="AI69" s="105">
        <f t="shared" ca="1" si="44"/>
        <v>0</v>
      </c>
      <c r="AJ69" s="110">
        <f t="shared" ca="1" si="44"/>
        <v>0</v>
      </c>
      <c r="AK69" s="2"/>
      <c r="AL69" s="1" t="str">
        <f t="shared" ca="1" si="39"/>
        <v>OK</v>
      </c>
      <c r="AM69" s="1" t="str">
        <f t="shared" ca="1" si="40"/>
        <v>OK</v>
      </c>
      <c r="AN69" s="1" t="str">
        <f t="shared" ca="1" si="41"/>
        <v>OK</v>
      </c>
      <c r="AO69" s="1" t="str">
        <f t="shared" ca="1" si="42"/>
        <v>OK</v>
      </c>
      <c r="AP69" s="1" t="str">
        <f t="shared" ca="1" si="43"/>
        <v>OK</v>
      </c>
    </row>
    <row r="70" spans="1:42" s="1" customFormat="1">
      <c r="A70" s="2">
        <v>66</v>
      </c>
      <c r="B70" s="7">
        <f t="shared" ca="1" si="14"/>
        <v>0</v>
      </c>
      <c r="C70" s="93">
        <f t="shared" ca="1" si="15"/>
        <v>0</v>
      </c>
      <c r="D70" s="94">
        <f t="shared" ref="D70:D104" ca="1" si="45">IFERROR(INDIRECT($A70&amp;"!c$40",TRUE),"")</f>
        <v>0</v>
      </c>
      <c r="E70" s="93">
        <f t="shared" ca="1" si="16"/>
        <v>0</v>
      </c>
      <c r="F70" s="94">
        <f t="shared" ref="F70:F104" ca="1" si="46">IFERROR(INDIRECT($A70&amp;"!$c$37",TRUE),"")</f>
        <v>0</v>
      </c>
      <c r="G70" s="93">
        <f t="shared" ref="G70:G104" ca="1" si="47">IFERROR(INDIRECT($A70&amp;"!$B$38",TRUE),"")</f>
        <v>0</v>
      </c>
      <c r="H70" s="94">
        <f t="shared" ref="H70:H104" ca="1" si="48">IFERROR(INDIRECT($A70&amp;"!$c$38",TRUE),"")</f>
        <v>0</v>
      </c>
      <c r="I70" s="93">
        <f t="shared" ref="I70:I104" ca="1" si="49">IFERROR(INDIRECT($A70&amp;"!$B$39",TRUE),"")</f>
        <v>0</v>
      </c>
      <c r="J70" s="94">
        <f t="shared" ca="1" si="13"/>
        <v>0</v>
      </c>
      <c r="K70" s="99">
        <f t="shared" ref="K70:K104" ca="1" si="50">IFERROR(SUMIF(INDIRECT($A70&amp;"!d$23:d$34"),K$2,INDIRECT($A70&amp;"!g$23:g$34")),"")</f>
        <v>0</v>
      </c>
      <c r="L70" s="99">
        <f t="shared" ca="1" si="17"/>
        <v>0</v>
      </c>
      <c r="M70" s="99">
        <f t="shared" ca="1" si="18"/>
        <v>0</v>
      </c>
      <c r="N70" s="99">
        <f t="shared" ca="1" si="19"/>
        <v>0</v>
      </c>
      <c r="O70" s="99">
        <f t="shared" ca="1" si="20"/>
        <v>0</v>
      </c>
      <c r="P70" s="99">
        <f t="shared" ca="1" si="21"/>
        <v>0</v>
      </c>
      <c r="Q70" s="99">
        <f t="shared" ca="1" si="22"/>
        <v>0</v>
      </c>
      <c r="R70" s="99">
        <f t="shared" ca="1" si="23"/>
        <v>0</v>
      </c>
      <c r="S70" s="99">
        <f t="shared" ca="1" si="24"/>
        <v>0</v>
      </c>
      <c r="T70" s="99">
        <f t="shared" ca="1" si="25"/>
        <v>0</v>
      </c>
      <c r="U70" s="99">
        <f t="shared" ca="1" si="26"/>
        <v>0</v>
      </c>
      <c r="V70" s="99">
        <f t="shared" ca="1" si="27"/>
        <v>0</v>
      </c>
      <c r="W70" s="99">
        <f t="shared" ca="1" si="28"/>
        <v>0</v>
      </c>
      <c r="X70" s="99">
        <f t="shared" ca="1" si="29"/>
        <v>0</v>
      </c>
      <c r="Y70" s="99">
        <f t="shared" ca="1" si="30"/>
        <v>0</v>
      </c>
      <c r="Z70" s="99">
        <f t="shared" ca="1" si="31"/>
        <v>0</v>
      </c>
      <c r="AA70" s="99">
        <f t="shared" ca="1" si="32"/>
        <v>0</v>
      </c>
      <c r="AB70" s="99">
        <f t="shared" ca="1" si="33"/>
        <v>0</v>
      </c>
      <c r="AC70" s="99">
        <f t="shared" ca="1" si="34"/>
        <v>0</v>
      </c>
      <c r="AD70" s="99">
        <f t="shared" ca="1" si="35"/>
        <v>0</v>
      </c>
      <c r="AE70" s="99">
        <f t="shared" ca="1" si="36"/>
        <v>0</v>
      </c>
      <c r="AF70" s="99">
        <f t="shared" ca="1" si="37"/>
        <v>0</v>
      </c>
      <c r="AG70" s="105">
        <f t="shared" ca="1" si="44"/>
        <v>0</v>
      </c>
      <c r="AH70" s="105">
        <f t="shared" ca="1" si="44"/>
        <v>0</v>
      </c>
      <c r="AI70" s="105">
        <f t="shared" ca="1" si="44"/>
        <v>0</v>
      </c>
      <c r="AJ70" s="110">
        <f t="shared" ca="1" si="44"/>
        <v>0</v>
      </c>
      <c r="AK70" s="2"/>
      <c r="AL70" s="1" t="str">
        <f t="shared" ca="1" si="39"/>
        <v>OK</v>
      </c>
      <c r="AM70" s="1" t="str">
        <f t="shared" ca="1" si="40"/>
        <v>OK</v>
      </c>
      <c r="AN70" s="1" t="str">
        <f t="shared" ca="1" si="41"/>
        <v>OK</v>
      </c>
      <c r="AO70" s="1" t="str">
        <f t="shared" ca="1" si="42"/>
        <v>OK</v>
      </c>
      <c r="AP70" s="1" t="str">
        <f t="shared" ca="1" si="43"/>
        <v>OK</v>
      </c>
    </row>
    <row r="71" spans="1:42" s="1" customFormat="1">
      <c r="A71" s="2">
        <v>67</v>
      </c>
      <c r="B71" s="7">
        <f t="shared" ca="1" si="14"/>
        <v>0</v>
      </c>
      <c r="C71" s="93">
        <f t="shared" ca="1" si="15"/>
        <v>0</v>
      </c>
      <c r="D71" s="94">
        <f t="shared" ca="1" si="45"/>
        <v>0</v>
      </c>
      <c r="E71" s="93">
        <f t="shared" ca="1" si="16"/>
        <v>0</v>
      </c>
      <c r="F71" s="94">
        <f t="shared" ca="1" si="46"/>
        <v>0</v>
      </c>
      <c r="G71" s="93">
        <f t="shared" ca="1" si="47"/>
        <v>0</v>
      </c>
      <c r="H71" s="94">
        <f t="shared" ca="1" si="48"/>
        <v>0</v>
      </c>
      <c r="I71" s="93">
        <f t="shared" ca="1" si="49"/>
        <v>0</v>
      </c>
      <c r="J71" s="94">
        <f t="shared" ref="J71:J104" ca="1" si="51">IFERROR(INDIRECT($A71&amp;"!$c$39",TRUE),"")</f>
        <v>0</v>
      </c>
      <c r="K71" s="99">
        <f t="shared" ca="1" si="50"/>
        <v>0</v>
      </c>
      <c r="L71" s="99">
        <f t="shared" ca="1" si="17"/>
        <v>0</v>
      </c>
      <c r="M71" s="99">
        <f t="shared" ca="1" si="18"/>
        <v>0</v>
      </c>
      <c r="N71" s="99">
        <f t="shared" ca="1" si="19"/>
        <v>0</v>
      </c>
      <c r="O71" s="99">
        <f t="shared" ca="1" si="20"/>
        <v>0</v>
      </c>
      <c r="P71" s="99">
        <f t="shared" ca="1" si="21"/>
        <v>0</v>
      </c>
      <c r="Q71" s="99">
        <f t="shared" ca="1" si="22"/>
        <v>0</v>
      </c>
      <c r="R71" s="99">
        <f t="shared" ca="1" si="23"/>
        <v>0</v>
      </c>
      <c r="S71" s="99">
        <f t="shared" ca="1" si="24"/>
        <v>0</v>
      </c>
      <c r="T71" s="99">
        <f t="shared" ca="1" si="25"/>
        <v>0</v>
      </c>
      <c r="U71" s="99">
        <f t="shared" ca="1" si="26"/>
        <v>0</v>
      </c>
      <c r="V71" s="99">
        <f t="shared" ca="1" si="27"/>
        <v>0</v>
      </c>
      <c r="W71" s="99">
        <f t="shared" ca="1" si="28"/>
        <v>0</v>
      </c>
      <c r="X71" s="99">
        <f t="shared" ca="1" si="29"/>
        <v>0</v>
      </c>
      <c r="Y71" s="99">
        <f t="shared" ca="1" si="30"/>
        <v>0</v>
      </c>
      <c r="Z71" s="99">
        <f t="shared" ca="1" si="31"/>
        <v>0</v>
      </c>
      <c r="AA71" s="99">
        <f t="shared" ca="1" si="32"/>
        <v>0</v>
      </c>
      <c r="AB71" s="99">
        <f t="shared" ca="1" si="33"/>
        <v>0</v>
      </c>
      <c r="AC71" s="99">
        <f t="shared" ca="1" si="34"/>
        <v>0</v>
      </c>
      <c r="AD71" s="99">
        <f t="shared" ca="1" si="35"/>
        <v>0</v>
      </c>
      <c r="AE71" s="99">
        <f t="shared" ca="1" si="36"/>
        <v>0</v>
      </c>
      <c r="AF71" s="99">
        <f t="shared" ca="1" si="37"/>
        <v>0</v>
      </c>
      <c r="AG71" s="105">
        <f t="shared" ca="1" si="44"/>
        <v>0</v>
      </c>
      <c r="AH71" s="105">
        <f t="shared" ca="1" si="44"/>
        <v>0</v>
      </c>
      <c r="AI71" s="105">
        <f t="shared" ca="1" si="44"/>
        <v>0</v>
      </c>
      <c r="AJ71" s="110">
        <f t="shared" ca="1" si="44"/>
        <v>0</v>
      </c>
      <c r="AK71" s="2"/>
      <c r="AL71" s="1" t="str">
        <f t="shared" ca="1" si="39"/>
        <v>OK</v>
      </c>
      <c r="AM71" s="1" t="str">
        <f t="shared" ca="1" si="40"/>
        <v>OK</v>
      </c>
      <c r="AN71" s="1" t="str">
        <f t="shared" ca="1" si="41"/>
        <v>OK</v>
      </c>
      <c r="AO71" s="1" t="str">
        <f t="shared" ca="1" si="42"/>
        <v>OK</v>
      </c>
      <c r="AP71" s="1" t="str">
        <f t="shared" ca="1" si="43"/>
        <v>OK</v>
      </c>
    </row>
    <row r="72" spans="1:42" s="1" customFormat="1">
      <c r="A72" s="2">
        <v>68</v>
      </c>
      <c r="B72" s="7">
        <f t="shared" ca="1" si="14"/>
        <v>0</v>
      </c>
      <c r="C72" s="93">
        <f t="shared" ca="1" si="15"/>
        <v>0</v>
      </c>
      <c r="D72" s="94">
        <f t="shared" ca="1" si="45"/>
        <v>0</v>
      </c>
      <c r="E72" s="93">
        <f t="shared" ca="1" si="16"/>
        <v>0</v>
      </c>
      <c r="F72" s="94">
        <f t="shared" ca="1" si="46"/>
        <v>0</v>
      </c>
      <c r="G72" s="93">
        <f t="shared" ca="1" si="47"/>
        <v>0</v>
      </c>
      <c r="H72" s="94">
        <f t="shared" ca="1" si="48"/>
        <v>0</v>
      </c>
      <c r="I72" s="93">
        <f t="shared" ca="1" si="49"/>
        <v>0</v>
      </c>
      <c r="J72" s="94">
        <f t="shared" ca="1" si="51"/>
        <v>0</v>
      </c>
      <c r="K72" s="99">
        <f t="shared" ca="1" si="50"/>
        <v>0</v>
      </c>
      <c r="L72" s="99">
        <f t="shared" ca="1" si="17"/>
        <v>0</v>
      </c>
      <c r="M72" s="99">
        <f t="shared" ca="1" si="18"/>
        <v>0</v>
      </c>
      <c r="N72" s="99">
        <f t="shared" ca="1" si="19"/>
        <v>0</v>
      </c>
      <c r="O72" s="99">
        <f t="shared" ca="1" si="20"/>
        <v>0</v>
      </c>
      <c r="P72" s="99">
        <f t="shared" ca="1" si="21"/>
        <v>0</v>
      </c>
      <c r="Q72" s="99">
        <f t="shared" ca="1" si="22"/>
        <v>0</v>
      </c>
      <c r="R72" s="99">
        <f t="shared" ca="1" si="23"/>
        <v>0</v>
      </c>
      <c r="S72" s="99">
        <f t="shared" ca="1" si="24"/>
        <v>0</v>
      </c>
      <c r="T72" s="99">
        <f t="shared" ca="1" si="25"/>
        <v>0</v>
      </c>
      <c r="U72" s="99">
        <f t="shared" ca="1" si="26"/>
        <v>0</v>
      </c>
      <c r="V72" s="99">
        <f t="shared" ca="1" si="27"/>
        <v>0</v>
      </c>
      <c r="W72" s="99">
        <f t="shared" ca="1" si="28"/>
        <v>0</v>
      </c>
      <c r="X72" s="99">
        <f t="shared" ca="1" si="29"/>
        <v>0</v>
      </c>
      <c r="Y72" s="99">
        <f t="shared" ca="1" si="30"/>
        <v>0</v>
      </c>
      <c r="Z72" s="99">
        <f t="shared" ca="1" si="31"/>
        <v>0</v>
      </c>
      <c r="AA72" s="99">
        <f t="shared" ca="1" si="32"/>
        <v>0</v>
      </c>
      <c r="AB72" s="99">
        <f t="shared" ca="1" si="33"/>
        <v>0</v>
      </c>
      <c r="AC72" s="99">
        <f t="shared" ca="1" si="34"/>
        <v>0</v>
      </c>
      <c r="AD72" s="99">
        <f t="shared" ca="1" si="35"/>
        <v>0</v>
      </c>
      <c r="AE72" s="99">
        <f t="shared" ca="1" si="36"/>
        <v>0</v>
      </c>
      <c r="AF72" s="99">
        <f t="shared" ca="1" si="37"/>
        <v>0</v>
      </c>
      <c r="AG72" s="105">
        <f t="shared" ca="1" si="44"/>
        <v>0</v>
      </c>
      <c r="AH72" s="105">
        <f t="shared" ca="1" si="44"/>
        <v>0</v>
      </c>
      <c r="AI72" s="105">
        <f t="shared" ca="1" si="44"/>
        <v>0</v>
      </c>
      <c r="AJ72" s="110">
        <f t="shared" ca="1" si="44"/>
        <v>0</v>
      </c>
      <c r="AK72" s="2"/>
      <c r="AL72" s="1" t="str">
        <f t="shared" ca="1" si="39"/>
        <v>OK</v>
      </c>
      <c r="AM72" s="1" t="str">
        <f t="shared" ca="1" si="40"/>
        <v>OK</v>
      </c>
      <c r="AN72" s="1" t="str">
        <f t="shared" ca="1" si="41"/>
        <v>OK</v>
      </c>
      <c r="AO72" s="1" t="str">
        <f t="shared" ca="1" si="42"/>
        <v>OK</v>
      </c>
      <c r="AP72" s="1" t="str">
        <f t="shared" ca="1" si="43"/>
        <v>OK</v>
      </c>
    </row>
    <row r="73" spans="1:42" s="1" customFormat="1">
      <c r="A73" s="2">
        <v>69</v>
      </c>
      <c r="B73" s="7">
        <f t="shared" ca="1" si="14"/>
        <v>0</v>
      </c>
      <c r="C73" s="93">
        <f t="shared" ca="1" si="15"/>
        <v>0</v>
      </c>
      <c r="D73" s="94">
        <f t="shared" ca="1" si="45"/>
        <v>0</v>
      </c>
      <c r="E73" s="93">
        <f t="shared" ca="1" si="16"/>
        <v>0</v>
      </c>
      <c r="F73" s="94">
        <f t="shared" ca="1" si="46"/>
        <v>0</v>
      </c>
      <c r="G73" s="93">
        <f t="shared" ca="1" si="47"/>
        <v>0</v>
      </c>
      <c r="H73" s="94">
        <f t="shared" ca="1" si="48"/>
        <v>0</v>
      </c>
      <c r="I73" s="93">
        <f t="shared" ca="1" si="49"/>
        <v>0</v>
      </c>
      <c r="J73" s="94">
        <f t="shared" ca="1" si="51"/>
        <v>0</v>
      </c>
      <c r="K73" s="99">
        <f t="shared" ca="1" si="50"/>
        <v>0</v>
      </c>
      <c r="L73" s="99">
        <f t="shared" ca="1" si="17"/>
        <v>0</v>
      </c>
      <c r="M73" s="99">
        <f t="shared" ca="1" si="18"/>
        <v>0</v>
      </c>
      <c r="N73" s="99">
        <f t="shared" ca="1" si="19"/>
        <v>0</v>
      </c>
      <c r="O73" s="99">
        <f t="shared" ca="1" si="20"/>
        <v>0</v>
      </c>
      <c r="P73" s="99">
        <f t="shared" ca="1" si="21"/>
        <v>0</v>
      </c>
      <c r="Q73" s="99">
        <f t="shared" ca="1" si="22"/>
        <v>0</v>
      </c>
      <c r="R73" s="99">
        <f t="shared" ca="1" si="23"/>
        <v>0</v>
      </c>
      <c r="S73" s="99">
        <f t="shared" ca="1" si="24"/>
        <v>0</v>
      </c>
      <c r="T73" s="99">
        <f t="shared" ca="1" si="25"/>
        <v>0</v>
      </c>
      <c r="U73" s="99">
        <f t="shared" ca="1" si="26"/>
        <v>0</v>
      </c>
      <c r="V73" s="99">
        <f t="shared" ca="1" si="27"/>
        <v>0</v>
      </c>
      <c r="W73" s="99">
        <f t="shared" ca="1" si="28"/>
        <v>0</v>
      </c>
      <c r="X73" s="99">
        <f t="shared" ca="1" si="29"/>
        <v>0</v>
      </c>
      <c r="Y73" s="99">
        <f t="shared" ca="1" si="30"/>
        <v>0</v>
      </c>
      <c r="Z73" s="99">
        <f t="shared" ca="1" si="31"/>
        <v>0</v>
      </c>
      <c r="AA73" s="99">
        <f t="shared" ca="1" si="32"/>
        <v>0</v>
      </c>
      <c r="AB73" s="99">
        <f t="shared" ca="1" si="33"/>
        <v>0</v>
      </c>
      <c r="AC73" s="99">
        <f t="shared" ca="1" si="34"/>
        <v>0</v>
      </c>
      <c r="AD73" s="99">
        <f t="shared" ca="1" si="35"/>
        <v>0</v>
      </c>
      <c r="AE73" s="99">
        <f t="shared" ca="1" si="36"/>
        <v>0</v>
      </c>
      <c r="AF73" s="99">
        <f t="shared" ca="1" si="37"/>
        <v>0</v>
      </c>
      <c r="AG73" s="105">
        <f t="shared" ca="1" si="44"/>
        <v>0</v>
      </c>
      <c r="AH73" s="105">
        <f t="shared" ca="1" si="44"/>
        <v>0</v>
      </c>
      <c r="AI73" s="105">
        <f t="shared" ca="1" si="44"/>
        <v>0</v>
      </c>
      <c r="AJ73" s="110">
        <f t="shared" ca="1" si="44"/>
        <v>0</v>
      </c>
      <c r="AK73" s="2"/>
      <c r="AL73" s="1" t="str">
        <f t="shared" ca="1" si="39"/>
        <v>OK</v>
      </c>
      <c r="AM73" s="1" t="str">
        <f t="shared" ca="1" si="40"/>
        <v>OK</v>
      </c>
      <c r="AN73" s="1" t="str">
        <f t="shared" ca="1" si="41"/>
        <v>OK</v>
      </c>
      <c r="AO73" s="1" t="str">
        <f t="shared" ca="1" si="42"/>
        <v>OK</v>
      </c>
      <c r="AP73" s="1" t="str">
        <f t="shared" ca="1" si="43"/>
        <v>OK</v>
      </c>
    </row>
    <row r="74" spans="1:42" s="1" customFormat="1">
      <c r="A74" s="2">
        <v>70</v>
      </c>
      <c r="B74" s="7">
        <f t="shared" ref="B74:B104" ca="1" si="52">IFERROR(INDIRECT($A74&amp;"!$B$3",TRUE),"")</f>
        <v>0</v>
      </c>
      <c r="C74" s="93">
        <f t="shared" ref="C74:C104" ca="1" si="53">IFERROR(INDIRECT($A74&amp;"!B$40",TRUE),"")</f>
        <v>0</v>
      </c>
      <c r="D74" s="94">
        <f t="shared" ca="1" si="45"/>
        <v>0</v>
      </c>
      <c r="E74" s="93">
        <f t="shared" ref="E74:E104" ca="1" si="54">IFERROR(INDIRECT($A74&amp;"!$B$37",TRUE),"")</f>
        <v>0</v>
      </c>
      <c r="F74" s="94">
        <f t="shared" ca="1" si="46"/>
        <v>0</v>
      </c>
      <c r="G74" s="93">
        <f t="shared" ca="1" si="47"/>
        <v>0</v>
      </c>
      <c r="H74" s="94">
        <f t="shared" ca="1" si="48"/>
        <v>0</v>
      </c>
      <c r="I74" s="93">
        <f t="shared" ca="1" si="49"/>
        <v>0</v>
      </c>
      <c r="J74" s="94">
        <f t="shared" ca="1" si="51"/>
        <v>0</v>
      </c>
      <c r="K74" s="99">
        <f t="shared" ca="1" si="50"/>
        <v>0</v>
      </c>
      <c r="L74" s="99">
        <f t="shared" ref="L74:L104" ca="1" si="55">IFERROR(SUMIF(INDIRECT($A74&amp;"!d$23:d$34"),K$2,INDIRECT($A74&amp;"!h$23:h$34")),"")</f>
        <v>0</v>
      </c>
      <c r="M74" s="99">
        <f t="shared" ref="M74:M104" ca="1" si="56">IFERROR(SUMIF(INDIRECT($A74&amp;"!d$23:d$34"),M$2,INDIRECT($A74&amp;"!g$23:g$34")),"")</f>
        <v>0</v>
      </c>
      <c r="N74" s="99">
        <f t="shared" ref="N74:N104" ca="1" si="57">IFERROR(SUMIF(INDIRECT($A74&amp;"!d$23:d$34"),M$2,INDIRECT($A74&amp;"!h$23:h$34")),"")</f>
        <v>0</v>
      </c>
      <c r="O74" s="99">
        <f t="shared" ref="O74:O104" ca="1" si="58">IFERROR(SUMIF(INDIRECT($A74&amp;"!d$23:d$34"),O$2,INDIRECT($A74&amp;"!g$23:g$34")),"")</f>
        <v>0</v>
      </c>
      <c r="P74" s="99">
        <f t="shared" ref="P74:P104" ca="1" si="59">IFERROR(SUMIF(INDIRECT($A74&amp;"!d$23:d$34"),O$2,INDIRECT($A74&amp;"!h$23:h$34")),"")</f>
        <v>0</v>
      </c>
      <c r="Q74" s="99">
        <f t="shared" ref="Q74:Q104" ca="1" si="60">IFERROR(SUMIF(INDIRECT($A74&amp;"!d$23:d$34"),Q$2,INDIRECT($A74&amp;"!g$23:g$34")),"")</f>
        <v>0</v>
      </c>
      <c r="R74" s="99">
        <f t="shared" ref="R74:R104" ca="1" si="61">IFERROR(SUMIF(INDIRECT($A74&amp;"!d$23:d$34"),Q$2,INDIRECT($A74&amp;"!h$23:h$34")),"")</f>
        <v>0</v>
      </c>
      <c r="S74" s="99">
        <f t="shared" ref="S74:S104" ca="1" si="62">IFERROR(SUMIF(INDIRECT($A74&amp;"!d$23:d$34"),S$2,INDIRECT($A74&amp;"!g$23:g$34")),"")</f>
        <v>0</v>
      </c>
      <c r="T74" s="99">
        <f t="shared" ref="T74:T104" ca="1" si="63">IFERROR(SUMIF(INDIRECT($A74&amp;"!d$23:d$34"),S$2,INDIRECT($A74&amp;"!h$23:h$34")),"")</f>
        <v>0</v>
      </c>
      <c r="U74" s="99">
        <f t="shared" ref="U74:U104" ca="1" si="64">IFERROR(SUMIF(INDIRECT($A74&amp;"!d$23:d$34"),U$2,INDIRECT($A74&amp;"!g$23:g$34")),"")</f>
        <v>0</v>
      </c>
      <c r="V74" s="99">
        <f t="shared" ref="V74:V104" ca="1" si="65">IFERROR(SUMIF(INDIRECT($A74&amp;"!d$23:d$34"),U$2,INDIRECT($A74&amp;"!h$23:h$34")),"")</f>
        <v>0</v>
      </c>
      <c r="W74" s="99">
        <f t="shared" ref="W74:W104" ca="1" si="66">IFERROR(SUMIF(INDIRECT($A74&amp;"!d$23:d$34"),W$2,INDIRECT($A74&amp;"!g$23:g$34")),"")</f>
        <v>0</v>
      </c>
      <c r="X74" s="99">
        <f t="shared" ref="X74:X104" ca="1" si="67">IFERROR(SUMIF(INDIRECT($A74&amp;"!d$23:d$34"),W$2,INDIRECT($A74&amp;"!h$23:h$34")),"")</f>
        <v>0</v>
      </c>
      <c r="Y74" s="99">
        <f t="shared" ref="Y74:Y104" ca="1" si="68">IFERROR(SUMIF(INDIRECT($A74&amp;"!d$23:d$34"),Y$2,INDIRECT($A74&amp;"!g$23:g$34")),"")</f>
        <v>0</v>
      </c>
      <c r="Z74" s="99">
        <f t="shared" ref="Z74:Z104" ca="1" si="69">IFERROR(SUMIF(INDIRECT($A74&amp;"!d$23:d$34"),Y$2,INDIRECT($A74&amp;"!h$23:h$34")),"")</f>
        <v>0</v>
      </c>
      <c r="AA74" s="99">
        <f t="shared" ref="AA74:AA104" ca="1" si="70">IFERROR(SUMIF(INDIRECT($A74&amp;"!d$23:d$34"),AA$2,INDIRECT($A74&amp;"!g$23:g$34")),"")</f>
        <v>0</v>
      </c>
      <c r="AB74" s="99">
        <f t="shared" ref="AB74:AB104" ca="1" si="71">IFERROR(SUMIF(INDIRECT($A74&amp;"!d$23:d$34"),AA$2,INDIRECT($A74&amp;"!h$23:h$34")),"")</f>
        <v>0</v>
      </c>
      <c r="AC74" s="99">
        <f t="shared" ref="AC74:AC104" ca="1" si="72">IFERROR(SUMIF(INDIRECT($A74&amp;"!d$23:d$34"),AC$2,INDIRECT($A74&amp;"!g$23:g$34")),"")</f>
        <v>0</v>
      </c>
      <c r="AD74" s="99">
        <f t="shared" ref="AD74:AD104" ca="1" si="73">IFERROR(SUMIF(INDIRECT($A74&amp;"!d$23:d$34"),AC$2,INDIRECT($A74&amp;"!h$23:h$34")),"")</f>
        <v>0</v>
      </c>
      <c r="AE74" s="99">
        <f t="shared" ref="AE74:AE104" ca="1" si="74">IFERROR(SUMIF(INDIRECT($A74&amp;"!d$23:d$34"),AE$2,INDIRECT($A74&amp;"!g$23:g$34")),"")</f>
        <v>0</v>
      </c>
      <c r="AF74" s="99">
        <f t="shared" ref="AF74:AF104" ca="1" si="75">IFERROR(SUMIF(INDIRECT($A74&amp;"!d$23:d$34"),AE$2,INDIRECT($A74&amp;"!h$23:h$34")),"")</f>
        <v>0</v>
      </c>
      <c r="AG74" s="105">
        <f t="shared" ref="AG74:AJ104" ca="1" si="76">IFERROR(SUMIF(INDIRECT($A74&amp;"!d$23:d$34"),AG$2,INDIRECT($A74&amp;"!h$23:h$34")),"")</f>
        <v>0</v>
      </c>
      <c r="AH74" s="105">
        <f t="shared" ca="1" si="76"/>
        <v>0</v>
      </c>
      <c r="AI74" s="105">
        <f t="shared" ca="1" si="76"/>
        <v>0</v>
      </c>
      <c r="AJ74" s="110">
        <f t="shared" ca="1" si="76"/>
        <v>0</v>
      </c>
      <c r="AK74" s="2"/>
      <c r="AL74" s="1" t="str">
        <f t="shared" ref="AL74:AL104" ca="1" si="77">IF(C74=(E74+G74+I74),"OK","NG")</f>
        <v>OK</v>
      </c>
      <c r="AM74" s="1" t="str">
        <f t="shared" ref="AM74:AM104" ca="1" si="78">IF(D74=(F74+H74+J74),"OK","NG")</f>
        <v>OK</v>
      </c>
      <c r="AN74" s="1" t="str">
        <f t="shared" ref="AN74:AN104" ca="1" si="79">IF(E74=(L74+N74+P74+R74+T74+V74+X74+Z74+AB74+AD74+AF74),"OK","NG")</f>
        <v>OK</v>
      </c>
      <c r="AO74" s="1" t="str">
        <f t="shared" ref="AO74:AO104" ca="1" si="80">IF(G74=(AG74+AH74+AI74),"OK","NG")</f>
        <v>OK</v>
      </c>
      <c r="AP74" s="1" t="str">
        <f t="shared" ref="AP74:AP104" ca="1" si="81">IF(I74=AJ74,"OK","NG")</f>
        <v>OK</v>
      </c>
    </row>
    <row r="75" spans="1:42" s="1" customFormat="1">
      <c r="A75" s="2">
        <v>71</v>
      </c>
      <c r="B75" s="7">
        <f t="shared" ca="1" si="52"/>
        <v>0</v>
      </c>
      <c r="C75" s="93">
        <f t="shared" ca="1" si="53"/>
        <v>0</v>
      </c>
      <c r="D75" s="94">
        <f t="shared" ca="1" si="45"/>
        <v>0</v>
      </c>
      <c r="E75" s="93">
        <f t="shared" ca="1" si="54"/>
        <v>0</v>
      </c>
      <c r="F75" s="94">
        <f t="shared" ca="1" si="46"/>
        <v>0</v>
      </c>
      <c r="G75" s="93">
        <f t="shared" ca="1" si="47"/>
        <v>0</v>
      </c>
      <c r="H75" s="94">
        <f t="shared" ca="1" si="48"/>
        <v>0</v>
      </c>
      <c r="I75" s="93">
        <f t="shared" ca="1" si="49"/>
        <v>0</v>
      </c>
      <c r="J75" s="94">
        <f t="shared" ca="1" si="51"/>
        <v>0</v>
      </c>
      <c r="K75" s="99">
        <f t="shared" ca="1" si="50"/>
        <v>0</v>
      </c>
      <c r="L75" s="99">
        <f t="shared" ca="1" si="55"/>
        <v>0</v>
      </c>
      <c r="M75" s="99">
        <f t="shared" ca="1" si="56"/>
        <v>0</v>
      </c>
      <c r="N75" s="99">
        <f t="shared" ca="1" si="57"/>
        <v>0</v>
      </c>
      <c r="O75" s="99">
        <f t="shared" ca="1" si="58"/>
        <v>0</v>
      </c>
      <c r="P75" s="99">
        <f t="shared" ca="1" si="59"/>
        <v>0</v>
      </c>
      <c r="Q75" s="99">
        <f t="shared" ca="1" si="60"/>
        <v>0</v>
      </c>
      <c r="R75" s="99">
        <f t="shared" ca="1" si="61"/>
        <v>0</v>
      </c>
      <c r="S75" s="99">
        <f t="shared" ca="1" si="62"/>
        <v>0</v>
      </c>
      <c r="T75" s="99">
        <f t="shared" ca="1" si="63"/>
        <v>0</v>
      </c>
      <c r="U75" s="99">
        <f t="shared" ca="1" si="64"/>
        <v>0</v>
      </c>
      <c r="V75" s="99">
        <f t="shared" ca="1" si="65"/>
        <v>0</v>
      </c>
      <c r="W75" s="99">
        <f t="shared" ca="1" si="66"/>
        <v>0</v>
      </c>
      <c r="X75" s="99">
        <f t="shared" ca="1" si="67"/>
        <v>0</v>
      </c>
      <c r="Y75" s="99">
        <f t="shared" ca="1" si="68"/>
        <v>0</v>
      </c>
      <c r="Z75" s="99">
        <f t="shared" ca="1" si="69"/>
        <v>0</v>
      </c>
      <c r="AA75" s="99">
        <f t="shared" ca="1" si="70"/>
        <v>0</v>
      </c>
      <c r="AB75" s="99">
        <f t="shared" ca="1" si="71"/>
        <v>0</v>
      </c>
      <c r="AC75" s="99">
        <f t="shared" ca="1" si="72"/>
        <v>0</v>
      </c>
      <c r="AD75" s="99">
        <f t="shared" ca="1" si="73"/>
        <v>0</v>
      </c>
      <c r="AE75" s="99">
        <f t="shared" ca="1" si="74"/>
        <v>0</v>
      </c>
      <c r="AF75" s="99">
        <f t="shared" ca="1" si="75"/>
        <v>0</v>
      </c>
      <c r="AG75" s="105">
        <f t="shared" ca="1" si="76"/>
        <v>0</v>
      </c>
      <c r="AH75" s="105">
        <f t="shared" ca="1" si="76"/>
        <v>0</v>
      </c>
      <c r="AI75" s="105">
        <f t="shared" ca="1" si="76"/>
        <v>0</v>
      </c>
      <c r="AJ75" s="110">
        <f t="shared" ca="1" si="76"/>
        <v>0</v>
      </c>
      <c r="AK75" s="2"/>
      <c r="AL75" s="1" t="str">
        <f t="shared" ca="1" si="77"/>
        <v>OK</v>
      </c>
      <c r="AM75" s="1" t="str">
        <f t="shared" ca="1" si="78"/>
        <v>OK</v>
      </c>
      <c r="AN75" s="1" t="str">
        <f t="shared" ca="1" si="79"/>
        <v>OK</v>
      </c>
      <c r="AO75" s="1" t="str">
        <f t="shared" ca="1" si="80"/>
        <v>OK</v>
      </c>
      <c r="AP75" s="1" t="str">
        <f t="shared" ca="1" si="81"/>
        <v>OK</v>
      </c>
    </row>
    <row r="76" spans="1:42" s="1" customFormat="1">
      <c r="A76" s="2">
        <v>72</v>
      </c>
      <c r="B76" s="7">
        <f t="shared" ca="1" si="52"/>
        <v>0</v>
      </c>
      <c r="C76" s="93">
        <f t="shared" ca="1" si="53"/>
        <v>0</v>
      </c>
      <c r="D76" s="94">
        <f t="shared" ca="1" si="45"/>
        <v>0</v>
      </c>
      <c r="E76" s="93">
        <f t="shared" ca="1" si="54"/>
        <v>0</v>
      </c>
      <c r="F76" s="94">
        <f t="shared" ca="1" si="46"/>
        <v>0</v>
      </c>
      <c r="G76" s="93">
        <f t="shared" ca="1" si="47"/>
        <v>0</v>
      </c>
      <c r="H76" s="94">
        <f t="shared" ca="1" si="48"/>
        <v>0</v>
      </c>
      <c r="I76" s="93">
        <f t="shared" ca="1" si="49"/>
        <v>0</v>
      </c>
      <c r="J76" s="94">
        <f t="shared" ca="1" si="51"/>
        <v>0</v>
      </c>
      <c r="K76" s="99">
        <f t="shared" ca="1" si="50"/>
        <v>0</v>
      </c>
      <c r="L76" s="99">
        <f t="shared" ca="1" si="55"/>
        <v>0</v>
      </c>
      <c r="M76" s="99">
        <f t="shared" ca="1" si="56"/>
        <v>0</v>
      </c>
      <c r="N76" s="99">
        <f t="shared" ca="1" si="57"/>
        <v>0</v>
      </c>
      <c r="O76" s="99">
        <f t="shared" ca="1" si="58"/>
        <v>0</v>
      </c>
      <c r="P76" s="99">
        <f t="shared" ca="1" si="59"/>
        <v>0</v>
      </c>
      <c r="Q76" s="99">
        <f t="shared" ca="1" si="60"/>
        <v>0</v>
      </c>
      <c r="R76" s="99">
        <f t="shared" ca="1" si="61"/>
        <v>0</v>
      </c>
      <c r="S76" s="99">
        <f t="shared" ca="1" si="62"/>
        <v>0</v>
      </c>
      <c r="T76" s="99">
        <f t="shared" ca="1" si="63"/>
        <v>0</v>
      </c>
      <c r="U76" s="99">
        <f t="shared" ca="1" si="64"/>
        <v>0</v>
      </c>
      <c r="V76" s="99">
        <f t="shared" ca="1" si="65"/>
        <v>0</v>
      </c>
      <c r="W76" s="99">
        <f t="shared" ca="1" si="66"/>
        <v>0</v>
      </c>
      <c r="X76" s="99">
        <f t="shared" ca="1" si="67"/>
        <v>0</v>
      </c>
      <c r="Y76" s="99">
        <f t="shared" ca="1" si="68"/>
        <v>0</v>
      </c>
      <c r="Z76" s="99">
        <f t="shared" ca="1" si="69"/>
        <v>0</v>
      </c>
      <c r="AA76" s="99">
        <f t="shared" ca="1" si="70"/>
        <v>0</v>
      </c>
      <c r="AB76" s="99">
        <f t="shared" ca="1" si="71"/>
        <v>0</v>
      </c>
      <c r="AC76" s="99">
        <f t="shared" ca="1" si="72"/>
        <v>0</v>
      </c>
      <c r="AD76" s="99">
        <f t="shared" ca="1" si="73"/>
        <v>0</v>
      </c>
      <c r="AE76" s="99">
        <f t="shared" ca="1" si="74"/>
        <v>0</v>
      </c>
      <c r="AF76" s="99">
        <f t="shared" ca="1" si="75"/>
        <v>0</v>
      </c>
      <c r="AG76" s="105">
        <f t="shared" ca="1" si="76"/>
        <v>0</v>
      </c>
      <c r="AH76" s="105">
        <f t="shared" ca="1" si="76"/>
        <v>0</v>
      </c>
      <c r="AI76" s="105">
        <f t="shared" ca="1" si="76"/>
        <v>0</v>
      </c>
      <c r="AJ76" s="110">
        <f t="shared" ca="1" si="76"/>
        <v>0</v>
      </c>
      <c r="AK76" s="2"/>
      <c r="AL76" s="1" t="str">
        <f t="shared" ca="1" si="77"/>
        <v>OK</v>
      </c>
      <c r="AM76" s="1" t="str">
        <f t="shared" ca="1" si="78"/>
        <v>OK</v>
      </c>
      <c r="AN76" s="1" t="str">
        <f t="shared" ca="1" si="79"/>
        <v>OK</v>
      </c>
      <c r="AO76" s="1" t="str">
        <f t="shared" ca="1" si="80"/>
        <v>OK</v>
      </c>
      <c r="AP76" s="1" t="str">
        <f t="shared" ca="1" si="81"/>
        <v>OK</v>
      </c>
    </row>
    <row r="77" spans="1:42" s="1" customFormat="1">
      <c r="A77" s="2">
        <v>73</v>
      </c>
      <c r="B77" s="7">
        <f t="shared" ca="1" si="52"/>
        <v>0</v>
      </c>
      <c r="C77" s="93">
        <f t="shared" ca="1" si="53"/>
        <v>0</v>
      </c>
      <c r="D77" s="94">
        <f t="shared" ca="1" si="45"/>
        <v>0</v>
      </c>
      <c r="E77" s="93">
        <f t="shared" ca="1" si="54"/>
        <v>0</v>
      </c>
      <c r="F77" s="94">
        <f t="shared" ca="1" si="46"/>
        <v>0</v>
      </c>
      <c r="G77" s="93">
        <f t="shared" ca="1" si="47"/>
        <v>0</v>
      </c>
      <c r="H77" s="94">
        <f t="shared" ca="1" si="48"/>
        <v>0</v>
      </c>
      <c r="I77" s="93">
        <f t="shared" ca="1" si="49"/>
        <v>0</v>
      </c>
      <c r="J77" s="94">
        <f t="shared" ca="1" si="51"/>
        <v>0</v>
      </c>
      <c r="K77" s="99">
        <f t="shared" ca="1" si="50"/>
        <v>0</v>
      </c>
      <c r="L77" s="99">
        <f t="shared" ca="1" si="55"/>
        <v>0</v>
      </c>
      <c r="M77" s="99">
        <f t="shared" ca="1" si="56"/>
        <v>0</v>
      </c>
      <c r="N77" s="99">
        <f t="shared" ca="1" si="57"/>
        <v>0</v>
      </c>
      <c r="O77" s="99">
        <f t="shared" ca="1" si="58"/>
        <v>0</v>
      </c>
      <c r="P77" s="99">
        <f t="shared" ca="1" si="59"/>
        <v>0</v>
      </c>
      <c r="Q77" s="99">
        <f t="shared" ca="1" si="60"/>
        <v>0</v>
      </c>
      <c r="R77" s="99">
        <f t="shared" ca="1" si="61"/>
        <v>0</v>
      </c>
      <c r="S77" s="99">
        <f t="shared" ca="1" si="62"/>
        <v>0</v>
      </c>
      <c r="T77" s="99">
        <f t="shared" ca="1" si="63"/>
        <v>0</v>
      </c>
      <c r="U77" s="99">
        <f t="shared" ca="1" si="64"/>
        <v>0</v>
      </c>
      <c r="V77" s="99">
        <f t="shared" ca="1" si="65"/>
        <v>0</v>
      </c>
      <c r="W77" s="99">
        <f t="shared" ca="1" si="66"/>
        <v>0</v>
      </c>
      <c r="X77" s="99">
        <f t="shared" ca="1" si="67"/>
        <v>0</v>
      </c>
      <c r="Y77" s="99">
        <f t="shared" ca="1" si="68"/>
        <v>0</v>
      </c>
      <c r="Z77" s="99">
        <f t="shared" ca="1" si="69"/>
        <v>0</v>
      </c>
      <c r="AA77" s="99">
        <f t="shared" ca="1" si="70"/>
        <v>0</v>
      </c>
      <c r="AB77" s="99">
        <f t="shared" ca="1" si="71"/>
        <v>0</v>
      </c>
      <c r="AC77" s="99">
        <f t="shared" ca="1" si="72"/>
        <v>0</v>
      </c>
      <c r="AD77" s="99">
        <f t="shared" ca="1" si="73"/>
        <v>0</v>
      </c>
      <c r="AE77" s="99">
        <f t="shared" ca="1" si="74"/>
        <v>0</v>
      </c>
      <c r="AF77" s="99">
        <f t="shared" ca="1" si="75"/>
        <v>0</v>
      </c>
      <c r="AG77" s="105">
        <f t="shared" ca="1" si="76"/>
        <v>0</v>
      </c>
      <c r="AH77" s="105">
        <f t="shared" ca="1" si="76"/>
        <v>0</v>
      </c>
      <c r="AI77" s="105">
        <f t="shared" ca="1" si="76"/>
        <v>0</v>
      </c>
      <c r="AJ77" s="110">
        <f t="shared" ca="1" si="76"/>
        <v>0</v>
      </c>
      <c r="AK77" s="2"/>
      <c r="AL77" s="1" t="str">
        <f t="shared" ca="1" si="77"/>
        <v>OK</v>
      </c>
      <c r="AM77" s="1" t="str">
        <f t="shared" ca="1" si="78"/>
        <v>OK</v>
      </c>
      <c r="AN77" s="1" t="str">
        <f t="shared" ca="1" si="79"/>
        <v>OK</v>
      </c>
      <c r="AO77" s="1" t="str">
        <f t="shared" ca="1" si="80"/>
        <v>OK</v>
      </c>
      <c r="AP77" s="1" t="str">
        <f t="shared" ca="1" si="81"/>
        <v>OK</v>
      </c>
    </row>
    <row r="78" spans="1:42" s="1" customFormat="1">
      <c r="A78" s="2">
        <v>74</v>
      </c>
      <c r="B78" s="7">
        <f t="shared" ca="1" si="52"/>
        <v>0</v>
      </c>
      <c r="C78" s="93">
        <f t="shared" ca="1" si="53"/>
        <v>0</v>
      </c>
      <c r="D78" s="94">
        <f t="shared" ca="1" si="45"/>
        <v>0</v>
      </c>
      <c r="E78" s="93">
        <f t="shared" ca="1" si="54"/>
        <v>0</v>
      </c>
      <c r="F78" s="94">
        <f t="shared" ca="1" si="46"/>
        <v>0</v>
      </c>
      <c r="G78" s="93">
        <f t="shared" ca="1" si="47"/>
        <v>0</v>
      </c>
      <c r="H78" s="94">
        <f t="shared" ca="1" si="48"/>
        <v>0</v>
      </c>
      <c r="I78" s="93">
        <f t="shared" ca="1" si="49"/>
        <v>0</v>
      </c>
      <c r="J78" s="94">
        <f t="shared" ca="1" si="51"/>
        <v>0</v>
      </c>
      <c r="K78" s="99">
        <f t="shared" ca="1" si="50"/>
        <v>0</v>
      </c>
      <c r="L78" s="99">
        <f t="shared" ca="1" si="55"/>
        <v>0</v>
      </c>
      <c r="M78" s="99">
        <f t="shared" ca="1" si="56"/>
        <v>0</v>
      </c>
      <c r="N78" s="99">
        <f t="shared" ca="1" si="57"/>
        <v>0</v>
      </c>
      <c r="O78" s="99">
        <f t="shared" ca="1" si="58"/>
        <v>0</v>
      </c>
      <c r="P78" s="99">
        <f t="shared" ca="1" si="59"/>
        <v>0</v>
      </c>
      <c r="Q78" s="99">
        <f t="shared" ca="1" si="60"/>
        <v>0</v>
      </c>
      <c r="R78" s="99">
        <f t="shared" ca="1" si="61"/>
        <v>0</v>
      </c>
      <c r="S78" s="99">
        <f t="shared" ca="1" si="62"/>
        <v>0</v>
      </c>
      <c r="T78" s="99">
        <f t="shared" ca="1" si="63"/>
        <v>0</v>
      </c>
      <c r="U78" s="99">
        <f t="shared" ca="1" si="64"/>
        <v>0</v>
      </c>
      <c r="V78" s="99">
        <f t="shared" ca="1" si="65"/>
        <v>0</v>
      </c>
      <c r="W78" s="99">
        <f t="shared" ca="1" si="66"/>
        <v>0</v>
      </c>
      <c r="X78" s="99">
        <f t="shared" ca="1" si="67"/>
        <v>0</v>
      </c>
      <c r="Y78" s="99">
        <f t="shared" ca="1" si="68"/>
        <v>0</v>
      </c>
      <c r="Z78" s="99">
        <f t="shared" ca="1" si="69"/>
        <v>0</v>
      </c>
      <c r="AA78" s="99">
        <f t="shared" ca="1" si="70"/>
        <v>0</v>
      </c>
      <c r="AB78" s="99">
        <f t="shared" ca="1" si="71"/>
        <v>0</v>
      </c>
      <c r="AC78" s="99">
        <f t="shared" ca="1" si="72"/>
        <v>0</v>
      </c>
      <c r="AD78" s="99">
        <f t="shared" ca="1" si="73"/>
        <v>0</v>
      </c>
      <c r="AE78" s="99">
        <f t="shared" ca="1" si="74"/>
        <v>0</v>
      </c>
      <c r="AF78" s="99">
        <f t="shared" ca="1" si="75"/>
        <v>0</v>
      </c>
      <c r="AG78" s="105">
        <f t="shared" ca="1" si="76"/>
        <v>0</v>
      </c>
      <c r="AH78" s="105">
        <f t="shared" ca="1" si="76"/>
        <v>0</v>
      </c>
      <c r="AI78" s="105">
        <f t="shared" ca="1" si="76"/>
        <v>0</v>
      </c>
      <c r="AJ78" s="110">
        <f t="shared" ca="1" si="76"/>
        <v>0</v>
      </c>
      <c r="AK78" s="2"/>
      <c r="AL78" s="1" t="str">
        <f t="shared" ca="1" si="77"/>
        <v>OK</v>
      </c>
      <c r="AM78" s="1" t="str">
        <f t="shared" ca="1" si="78"/>
        <v>OK</v>
      </c>
      <c r="AN78" s="1" t="str">
        <f t="shared" ca="1" si="79"/>
        <v>OK</v>
      </c>
      <c r="AO78" s="1" t="str">
        <f t="shared" ca="1" si="80"/>
        <v>OK</v>
      </c>
      <c r="AP78" s="1" t="str">
        <f t="shared" ca="1" si="81"/>
        <v>OK</v>
      </c>
    </row>
    <row r="79" spans="1:42" s="1" customFormat="1">
      <c r="A79" s="2">
        <v>75</v>
      </c>
      <c r="B79" s="7">
        <f t="shared" ca="1" si="52"/>
        <v>0</v>
      </c>
      <c r="C79" s="93">
        <f t="shared" ca="1" si="53"/>
        <v>0</v>
      </c>
      <c r="D79" s="94">
        <f t="shared" ca="1" si="45"/>
        <v>0</v>
      </c>
      <c r="E79" s="93">
        <f t="shared" ca="1" si="54"/>
        <v>0</v>
      </c>
      <c r="F79" s="94">
        <f t="shared" ca="1" si="46"/>
        <v>0</v>
      </c>
      <c r="G79" s="93">
        <f t="shared" ca="1" si="47"/>
        <v>0</v>
      </c>
      <c r="H79" s="94">
        <f t="shared" ca="1" si="48"/>
        <v>0</v>
      </c>
      <c r="I79" s="93">
        <f t="shared" ca="1" si="49"/>
        <v>0</v>
      </c>
      <c r="J79" s="94">
        <f t="shared" ca="1" si="51"/>
        <v>0</v>
      </c>
      <c r="K79" s="99">
        <f t="shared" ca="1" si="50"/>
        <v>0</v>
      </c>
      <c r="L79" s="99">
        <f t="shared" ca="1" si="55"/>
        <v>0</v>
      </c>
      <c r="M79" s="99">
        <f t="shared" ca="1" si="56"/>
        <v>0</v>
      </c>
      <c r="N79" s="99">
        <f t="shared" ca="1" si="57"/>
        <v>0</v>
      </c>
      <c r="O79" s="99">
        <f t="shared" ca="1" si="58"/>
        <v>0</v>
      </c>
      <c r="P79" s="99">
        <f t="shared" ca="1" si="59"/>
        <v>0</v>
      </c>
      <c r="Q79" s="99">
        <f t="shared" ca="1" si="60"/>
        <v>0</v>
      </c>
      <c r="R79" s="99">
        <f t="shared" ca="1" si="61"/>
        <v>0</v>
      </c>
      <c r="S79" s="99">
        <f t="shared" ca="1" si="62"/>
        <v>0</v>
      </c>
      <c r="T79" s="99">
        <f t="shared" ca="1" si="63"/>
        <v>0</v>
      </c>
      <c r="U79" s="99">
        <f t="shared" ca="1" si="64"/>
        <v>0</v>
      </c>
      <c r="V79" s="99">
        <f t="shared" ca="1" si="65"/>
        <v>0</v>
      </c>
      <c r="W79" s="99">
        <f t="shared" ca="1" si="66"/>
        <v>0</v>
      </c>
      <c r="X79" s="99">
        <f t="shared" ca="1" si="67"/>
        <v>0</v>
      </c>
      <c r="Y79" s="99">
        <f t="shared" ca="1" si="68"/>
        <v>0</v>
      </c>
      <c r="Z79" s="99">
        <f t="shared" ca="1" si="69"/>
        <v>0</v>
      </c>
      <c r="AA79" s="99">
        <f t="shared" ca="1" si="70"/>
        <v>0</v>
      </c>
      <c r="AB79" s="99">
        <f t="shared" ca="1" si="71"/>
        <v>0</v>
      </c>
      <c r="AC79" s="99">
        <f t="shared" ca="1" si="72"/>
        <v>0</v>
      </c>
      <c r="AD79" s="99">
        <f t="shared" ca="1" si="73"/>
        <v>0</v>
      </c>
      <c r="AE79" s="99">
        <f t="shared" ca="1" si="74"/>
        <v>0</v>
      </c>
      <c r="AF79" s="99">
        <f t="shared" ca="1" si="75"/>
        <v>0</v>
      </c>
      <c r="AG79" s="105">
        <f t="shared" ca="1" si="76"/>
        <v>0</v>
      </c>
      <c r="AH79" s="105">
        <f t="shared" ca="1" si="76"/>
        <v>0</v>
      </c>
      <c r="AI79" s="105">
        <f t="shared" ca="1" si="76"/>
        <v>0</v>
      </c>
      <c r="AJ79" s="110">
        <f t="shared" ca="1" si="76"/>
        <v>0</v>
      </c>
      <c r="AK79" s="2"/>
      <c r="AL79" s="1" t="str">
        <f t="shared" ca="1" si="77"/>
        <v>OK</v>
      </c>
      <c r="AM79" s="1" t="str">
        <f t="shared" ca="1" si="78"/>
        <v>OK</v>
      </c>
      <c r="AN79" s="1" t="str">
        <f t="shared" ca="1" si="79"/>
        <v>OK</v>
      </c>
      <c r="AO79" s="1" t="str">
        <f t="shared" ca="1" si="80"/>
        <v>OK</v>
      </c>
      <c r="AP79" s="1" t="str">
        <f t="shared" ca="1" si="81"/>
        <v>OK</v>
      </c>
    </row>
    <row r="80" spans="1:42" s="1" customFormat="1">
      <c r="A80" s="2">
        <v>76</v>
      </c>
      <c r="B80" s="7">
        <f t="shared" ca="1" si="52"/>
        <v>0</v>
      </c>
      <c r="C80" s="93">
        <f t="shared" ca="1" si="53"/>
        <v>0</v>
      </c>
      <c r="D80" s="94">
        <f t="shared" ca="1" si="45"/>
        <v>0</v>
      </c>
      <c r="E80" s="93">
        <f t="shared" ca="1" si="54"/>
        <v>0</v>
      </c>
      <c r="F80" s="94">
        <f t="shared" ca="1" si="46"/>
        <v>0</v>
      </c>
      <c r="G80" s="93">
        <f t="shared" ca="1" si="47"/>
        <v>0</v>
      </c>
      <c r="H80" s="94">
        <f t="shared" ca="1" si="48"/>
        <v>0</v>
      </c>
      <c r="I80" s="93">
        <f t="shared" ca="1" si="49"/>
        <v>0</v>
      </c>
      <c r="J80" s="94">
        <f t="shared" ca="1" si="51"/>
        <v>0</v>
      </c>
      <c r="K80" s="99">
        <f t="shared" ca="1" si="50"/>
        <v>0</v>
      </c>
      <c r="L80" s="99">
        <f t="shared" ca="1" si="55"/>
        <v>0</v>
      </c>
      <c r="M80" s="99">
        <f t="shared" ca="1" si="56"/>
        <v>0</v>
      </c>
      <c r="N80" s="99">
        <f t="shared" ca="1" si="57"/>
        <v>0</v>
      </c>
      <c r="O80" s="99">
        <f t="shared" ca="1" si="58"/>
        <v>0</v>
      </c>
      <c r="P80" s="99">
        <f t="shared" ca="1" si="59"/>
        <v>0</v>
      </c>
      <c r="Q80" s="99">
        <f t="shared" ca="1" si="60"/>
        <v>0</v>
      </c>
      <c r="R80" s="99">
        <f t="shared" ca="1" si="61"/>
        <v>0</v>
      </c>
      <c r="S80" s="99">
        <f t="shared" ca="1" si="62"/>
        <v>0</v>
      </c>
      <c r="T80" s="99">
        <f t="shared" ca="1" si="63"/>
        <v>0</v>
      </c>
      <c r="U80" s="99">
        <f t="shared" ca="1" si="64"/>
        <v>0</v>
      </c>
      <c r="V80" s="99">
        <f t="shared" ca="1" si="65"/>
        <v>0</v>
      </c>
      <c r="W80" s="99">
        <f t="shared" ca="1" si="66"/>
        <v>0</v>
      </c>
      <c r="X80" s="99">
        <f t="shared" ca="1" si="67"/>
        <v>0</v>
      </c>
      <c r="Y80" s="99">
        <f t="shared" ca="1" si="68"/>
        <v>0</v>
      </c>
      <c r="Z80" s="99">
        <f t="shared" ca="1" si="69"/>
        <v>0</v>
      </c>
      <c r="AA80" s="99">
        <f t="shared" ca="1" si="70"/>
        <v>0</v>
      </c>
      <c r="AB80" s="99">
        <f t="shared" ca="1" si="71"/>
        <v>0</v>
      </c>
      <c r="AC80" s="99">
        <f t="shared" ca="1" si="72"/>
        <v>0</v>
      </c>
      <c r="AD80" s="99">
        <f t="shared" ca="1" si="73"/>
        <v>0</v>
      </c>
      <c r="AE80" s="99">
        <f t="shared" ca="1" si="74"/>
        <v>0</v>
      </c>
      <c r="AF80" s="99">
        <f t="shared" ca="1" si="75"/>
        <v>0</v>
      </c>
      <c r="AG80" s="105">
        <f t="shared" ca="1" si="76"/>
        <v>0</v>
      </c>
      <c r="AH80" s="105">
        <f t="shared" ca="1" si="76"/>
        <v>0</v>
      </c>
      <c r="AI80" s="105">
        <f t="shared" ca="1" si="76"/>
        <v>0</v>
      </c>
      <c r="AJ80" s="110">
        <f t="shared" ca="1" si="76"/>
        <v>0</v>
      </c>
      <c r="AK80" s="2"/>
      <c r="AL80" s="1" t="str">
        <f t="shared" ca="1" si="77"/>
        <v>OK</v>
      </c>
      <c r="AM80" s="1" t="str">
        <f t="shared" ca="1" si="78"/>
        <v>OK</v>
      </c>
      <c r="AN80" s="1" t="str">
        <f t="shared" ca="1" si="79"/>
        <v>OK</v>
      </c>
      <c r="AO80" s="1" t="str">
        <f t="shared" ca="1" si="80"/>
        <v>OK</v>
      </c>
      <c r="AP80" s="1" t="str">
        <f t="shared" ca="1" si="81"/>
        <v>OK</v>
      </c>
    </row>
    <row r="81" spans="1:42" s="1" customFormat="1">
      <c r="A81" s="2">
        <v>77</v>
      </c>
      <c r="B81" s="7">
        <f t="shared" ca="1" si="52"/>
        <v>0</v>
      </c>
      <c r="C81" s="93">
        <f t="shared" ca="1" si="53"/>
        <v>0</v>
      </c>
      <c r="D81" s="94">
        <f t="shared" ca="1" si="45"/>
        <v>0</v>
      </c>
      <c r="E81" s="93">
        <f t="shared" ca="1" si="54"/>
        <v>0</v>
      </c>
      <c r="F81" s="94">
        <f t="shared" ca="1" si="46"/>
        <v>0</v>
      </c>
      <c r="G81" s="93">
        <f t="shared" ca="1" si="47"/>
        <v>0</v>
      </c>
      <c r="H81" s="94">
        <f t="shared" ca="1" si="48"/>
        <v>0</v>
      </c>
      <c r="I81" s="93">
        <f t="shared" ca="1" si="49"/>
        <v>0</v>
      </c>
      <c r="J81" s="94">
        <f t="shared" ca="1" si="51"/>
        <v>0</v>
      </c>
      <c r="K81" s="99">
        <f t="shared" ca="1" si="50"/>
        <v>0</v>
      </c>
      <c r="L81" s="99">
        <f t="shared" ca="1" si="55"/>
        <v>0</v>
      </c>
      <c r="M81" s="99">
        <f t="shared" ca="1" si="56"/>
        <v>0</v>
      </c>
      <c r="N81" s="99">
        <f t="shared" ca="1" si="57"/>
        <v>0</v>
      </c>
      <c r="O81" s="99">
        <f t="shared" ca="1" si="58"/>
        <v>0</v>
      </c>
      <c r="P81" s="99">
        <f t="shared" ca="1" si="59"/>
        <v>0</v>
      </c>
      <c r="Q81" s="99">
        <f t="shared" ca="1" si="60"/>
        <v>0</v>
      </c>
      <c r="R81" s="99">
        <f t="shared" ca="1" si="61"/>
        <v>0</v>
      </c>
      <c r="S81" s="99">
        <f t="shared" ca="1" si="62"/>
        <v>0</v>
      </c>
      <c r="T81" s="99">
        <f t="shared" ca="1" si="63"/>
        <v>0</v>
      </c>
      <c r="U81" s="99">
        <f t="shared" ca="1" si="64"/>
        <v>0</v>
      </c>
      <c r="V81" s="99">
        <f t="shared" ca="1" si="65"/>
        <v>0</v>
      </c>
      <c r="W81" s="99">
        <f t="shared" ca="1" si="66"/>
        <v>0</v>
      </c>
      <c r="X81" s="99">
        <f t="shared" ca="1" si="67"/>
        <v>0</v>
      </c>
      <c r="Y81" s="99">
        <f t="shared" ca="1" si="68"/>
        <v>0</v>
      </c>
      <c r="Z81" s="99">
        <f t="shared" ca="1" si="69"/>
        <v>0</v>
      </c>
      <c r="AA81" s="99">
        <f t="shared" ca="1" si="70"/>
        <v>0</v>
      </c>
      <c r="AB81" s="99">
        <f t="shared" ca="1" si="71"/>
        <v>0</v>
      </c>
      <c r="AC81" s="99">
        <f t="shared" ca="1" si="72"/>
        <v>0</v>
      </c>
      <c r="AD81" s="99">
        <f t="shared" ca="1" si="73"/>
        <v>0</v>
      </c>
      <c r="AE81" s="99">
        <f t="shared" ca="1" si="74"/>
        <v>0</v>
      </c>
      <c r="AF81" s="99">
        <f t="shared" ca="1" si="75"/>
        <v>0</v>
      </c>
      <c r="AG81" s="105">
        <f t="shared" ca="1" si="76"/>
        <v>0</v>
      </c>
      <c r="AH81" s="105">
        <f t="shared" ca="1" si="76"/>
        <v>0</v>
      </c>
      <c r="AI81" s="105">
        <f t="shared" ca="1" si="76"/>
        <v>0</v>
      </c>
      <c r="AJ81" s="110">
        <f t="shared" ca="1" si="76"/>
        <v>0</v>
      </c>
      <c r="AK81" s="2"/>
      <c r="AL81" s="1" t="str">
        <f t="shared" ca="1" si="77"/>
        <v>OK</v>
      </c>
      <c r="AM81" s="1" t="str">
        <f t="shared" ca="1" si="78"/>
        <v>OK</v>
      </c>
      <c r="AN81" s="1" t="str">
        <f t="shared" ca="1" si="79"/>
        <v>OK</v>
      </c>
      <c r="AO81" s="1" t="str">
        <f t="shared" ca="1" si="80"/>
        <v>OK</v>
      </c>
      <c r="AP81" s="1" t="str">
        <f t="shared" ca="1" si="81"/>
        <v>OK</v>
      </c>
    </row>
    <row r="82" spans="1:42" s="1" customFormat="1">
      <c r="A82" s="2">
        <v>78</v>
      </c>
      <c r="B82" s="7">
        <f t="shared" ca="1" si="52"/>
        <v>0</v>
      </c>
      <c r="C82" s="93">
        <f t="shared" ca="1" si="53"/>
        <v>0</v>
      </c>
      <c r="D82" s="94">
        <f t="shared" ca="1" si="45"/>
        <v>0</v>
      </c>
      <c r="E82" s="93">
        <f t="shared" ca="1" si="54"/>
        <v>0</v>
      </c>
      <c r="F82" s="94">
        <f t="shared" ca="1" si="46"/>
        <v>0</v>
      </c>
      <c r="G82" s="93">
        <f t="shared" ca="1" si="47"/>
        <v>0</v>
      </c>
      <c r="H82" s="94">
        <f t="shared" ca="1" si="48"/>
        <v>0</v>
      </c>
      <c r="I82" s="93">
        <f t="shared" ca="1" si="49"/>
        <v>0</v>
      </c>
      <c r="J82" s="94">
        <f t="shared" ca="1" si="51"/>
        <v>0</v>
      </c>
      <c r="K82" s="99">
        <f t="shared" ca="1" si="50"/>
        <v>0</v>
      </c>
      <c r="L82" s="99">
        <f t="shared" ca="1" si="55"/>
        <v>0</v>
      </c>
      <c r="M82" s="99">
        <f t="shared" ca="1" si="56"/>
        <v>0</v>
      </c>
      <c r="N82" s="99">
        <f t="shared" ca="1" si="57"/>
        <v>0</v>
      </c>
      <c r="O82" s="99">
        <f t="shared" ca="1" si="58"/>
        <v>0</v>
      </c>
      <c r="P82" s="99">
        <f t="shared" ca="1" si="59"/>
        <v>0</v>
      </c>
      <c r="Q82" s="99">
        <f t="shared" ca="1" si="60"/>
        <v>0</v>
      </c>
      <c r="R82" s="99">
        <f t="shared" ca="1" si="61"/>
        <v>0</v>
      </c>
      <c r="S82" s="99">
        <f t="shared" ca="1" si="62"/>
        <v>0</v>
      </c>
      <c r="T82" s="99">
        <f t="shared" ca="1" si="63"/>
        <v>0</v>
      </c>
      <c r="U82" s="99">
        <f t="shared" ca="1" si="64"/>
        <v>0</v>
      </c>
      <c r="V82" s="99">
        <f t="shared" ca="1" si="65"/>
        <v>0</v>
      </c>
      <c r="W82" s="99">
        <f t="shared" ca="1" si="66"/>
        <v>0</v>
      </c>
      <c r="X82" s="99">
        <f t="shared" ca="1" si="67"/>
        <v>0</v>
      </c>
      <c r="Y82" s="99">
        <f t="shared" ca="1" si="68"/>
        <v>0</v>
      </c>
      <c r="Z82" s="99">
        <f t="shared" ca="1" si="69"/>
        <v>0</v>
      </c>
      <c r="AA82" s="99">
        <f t="shared" ca="1" si="70"/>
        <v>0</v>
      </c>
      <c r="AB82" s="99">
        <f t="shared" ca="1" si="71"/>
        <v>0</v>
      </c>
      <c r="AC82" s="99">
        <f t="shared" ca="1" si="72"/>
        <v>0</v>
      </c>
      <c r="AD82" s="99">
        <f t="shared" ca="1" si="73"/>
        <v>0</v>
      </c>
      <c r="AE82" s="99">
        <f t="shared" ca="1" si="74"/>
        <v>0</v>
      </c>
      <c r="AF82" s="99">
        <f t="shared" ca="1" si="75"/>
        <v>0</v>
      </c>
      <c r="AG82" s="105">
        <f t="shared" ca="1" si="76"/>
        <v>0</v>
      </c>
      <c r="AH82" s="105">
        <f t="shared" ca="1" si="76"/>
        <v>0</v>
      </c>
      <c r="AI82" s="105">
        <f t="shared" ca="1" si="76"/>
        <v>0</v>
      </c>
      <c r="AJ82" s="110">
        <f t="shared" ca="1" si="76"/>
        <v>0</v>
      </c>
      <c r="AK82" s="2"/>
      <c r="AL82" s="1" t="str">
        <f t="shared" ca="1" si="77"/>
        <v>OK</v>
      </c>
      <c r="AM82" s="1" t="str">
        <f t="shared" ca="1" si="78"/>
        <v>OK</v>
      </c>
      <c r="AN82" s="1" t="str">
        <f t="shared" ca="1" si="79"/>
        <v>OK</v>
      </c>
      <c r="AO82" s="1" t="str">
        <f t="shared" ca="1" si="80"/>
        <v>OK</v>
      </c>
      <c r="AP82" s="1" t="str">
        <f t="shared" ca="1" si="81"/>
        <v>OK</v>
      </c>
    </row>
    <row r="83" spans="1:42" s="1" customFormat="1">
      <c r="A83" s="2">
        <v>79</v>
      </c>
      <c r="B83" s="7">
        <f t="shared" ca="1" si="52"/>
        <v>0</v>
      </c>
      <c r="C83" s="93">
        <f t="shared" ca="1" si="53"/>
        <v>0</v>
      </c>
      <c r="D83" s="94">
        <f t="shared" ca="1" si="45"/>
        <v>0</v>
      </c>
      <c r="E83" s="93">
        <f t="shared" ca="1" si="54"/>
        <v>0</v>
      </c>
      <c r="F83" s="94">
        <f t="shared" ca="1" si="46"/>
        <v>0</v>
      </c>
      <c r="G83" s="93">
        <f t="shared" ca="1" si="47"/>
        <v>0</v>
      </c>
      <c r="H83" s="94">
        <f t="shared" ca="1" si="48"/>
        <v>0</v>
      </c>
      <c r="I83" s="93">
        <f t="shared" ca="1" si="49"/>
        <v>0</v>
      </c>
      <c r="J83" s="94">
        <f t="shared" ca="1" si="51"/>
        <v>0</v>
      </c>
      <c r="K83" s="99">
        <f t="shared" ca="1" si="50"/>
        <v>0</v>
      </c>
      <c r="L83" s="99">
        <f t="shared" ca="1" si="55"/>
        <v>0</v>
      </c>
      <c r="M83" s="99">
        <f t="shared" ca="1" si="56"/>
        <v>0</v>
      </c>
      <c r="N83" s="99">
        <f t="shared" ca="1" si="57"/>
        <v>0</v>
      </c>
      <c r="O83" s="99">
        <f t="shared" ca="1" si="58"/>
        <v>0</v>
      </c>
      <c r="P83" s="99">
        <f t="shared" ca="1" si="59"/>
        <v>0</v>
      </c>
      <c r="Q83" s="99">
        <f t="shared" ca="1" si="60"/>
        <v>0</v>
      </c>
      <c r="R83" s="99">
        <f t="shared" ca="1" si="61"/>
        <v>0</v>
      </c>
      <c r="S83" s="99">
        <f t="shared" ca="1" si="62"/>
        <v>0</v>
      </c>
      <c r="T83" s="99">
        <f t="shared" ca="1" si="63"/>
        <v>0</v>
      </c>
      <c r="U83" s="99">
        <f t="shared" ca="1" si="64"/>
        <v>0</v>
      </c>
      <c r="V83" s="99">
        <f t="shared" ca="1" si="65"/>
        <v>0</v>
      </c>
      <c r="W83" s="99">
        <f t="shared" ca="1" si="66"/>
        <v>0</v>
      </c>
      <c r="X83" s="99">
        <f t="shared" ca="1" si="67"/>
        <v>0</v>
      </c>
      <c r="Y83" s="99">
        <f t="shared" ca="1" si="68"/>
        <v>0</v>
      </c>
      <c r="Z83" s="99">
        <f t="shared" ca="1" si="69"/>
        <v>0</v>
      </c>
      <c r="AA83" s="99">
        <f t="shared" ca="1" si="70"/>
        <v>0</v>
      </c>
      <c r="AB83" s="99">
        <f t="shared" ca="1" si="71"/>
        <v>0</v>
      </c>
      <c r="AC83" s="99">
        <f t="shared" ca="1" si="72"/>
        <v>0</v>
      </c>
      <c r="AD83" s="99">
        <f t="shared" ca="1" si="73"/>
        <v>0</v>
      </c>
      <c r="AE83" s="99">
        <f t="shared" ca="1" si="74"/>
        <v>0</v>
      </c>
      <c r="AF83" s="99">
        <f t="shared" ca="1" si="75"/>
        <v>0</v>
      </c>
      <c r="AG83" s="105">
        <f t="shared" ca="1" si="76"/>
        <v>0</v>
      </c>
      <c r="AH83" s="105">
        <f t="shared" ca="1" si="76"/>
        <v>0</v>
      </c>
      <c r="AI83" s="105">
        <f t="shared" ca="1" si="76"/>
        <v>0</v>
      </c>
      <c r="AJ83" s="110">
        <f t="shared" ca="1" si="76"/>
        <v>0</v>
      </c>
      <c r="AK83" s="2"/>
      <c r="AL83" s="1" t="str">
        <f t="shared" ca="1" si="77"/>
        <v>OK</v>
      </c>
      <c r="AM83" s="1" t="str">
        <f t="shared" ca="1" si="78"/>
        <v>OK</v>
      </c>
      <c r="AN83" s="1" t="str">
        <f t="shared" ca="1" si="79"/>
        <v>OK</v>
      </c>
      <c r="AO83" s="1" t="str">
        <f t="shared" ca="1" si="80"/>
        <v>OK</v>
      </c>
      <c r="AP83" s="1" t="str">
        <f t="shared" ca="1" si="81"/>
        <v>OK</v>
      </c>
    </row>
    <row r="84" spans="1:42" s="1" customFormat="1">
      <c r="A84" s="2">
        <v>80</v>
      </c>
      <c r="B84" s="7">
        <f t="shared" ca="1" si="52"/>
        <v>0</v>
      </c>
      <c r="C84" s="93">
        <f t="shared" ca="1" si="53"/>
        <v>0</v>
      </c>
      <c r="D84" s="94">
        <f t="shared" ca="1" si="45"/>
        <v>0</v>
      </c>
      <c r="E84" s="93">
        <f t="shared" ca="1" si="54"/>
        <v>0</v>
      </c>
      <c r="F84" s="94">
        <f t="shared" ca="1" si="46"/>
        <v>0</v>
      </c>
      <c r="G84" s="93">
        <f t="shared" ca="1" si="47"/>
        <v>0</v>
      </c>
      <c r="H84" s="94">
        <f t="shared" ca="1" si="48"/>
        <v>0</v>
      </c>
      <c r="I84" s="93">
        <f t="shared" ca="1" si="49"/>
        <v>0</v>
      </c>
      <c r="J84" s="94">
        <f t="shared" ca="1" si="51"/>
        <v>0</v>
      </c>
      <c r="K84" s="99">
        <f t="shared" ca="1" si="50"/>
        <v>0</v>
      </c>
      <c r="L84" s="99">
        <f t="shared" ca="1" si="55"/>
        <v>0</v>
      </c>
      <c r="M84" s="99">
        <f t="shared" ca="1" si="56"/>
        <v>0</v>
      </c>
      <c r="N84" s="99">
        <f t="shared" ca="1" si="57"/>
        <v>0</v>
      </c>
      <c r="O84" s="99">
        <f t="shared" ca="1" si="58"/>
        <v>0</v>
      </c>
      <c r="P84" s="99">
        <f t="shared" ca="1" si="59"/>
        <v>0</v>
      </c>
      <c r="Q84" s="99">
        <f t="shared" ca="1" si="60"/>
        <v>0</v>
      </c>
      <c r="R84" s="99">
        <f t="shared" ca="1" si="61"/>
        <v>0</v>
      </c>
      <c r="S84" s="99">
        <f t="shared" ca="1" si="62"/>
        <v>0</v>
      </c>
      <c r="T84" s="99">
        <f t="shared" ca="1" si="63"/>
        <v>0</v>
      </c>
      <c r="U84" s="99">
        <f t="shared" ca="1" si="64"/>
        <v>0</v>
      </c>
      <c r="V84" s="99">
        <f t="shared" ca="1" si="65"/>
        <v>0</v>
      </c>
      <c r="W84" s="99">
        <f t="shared" ca="1" si="66"/>
        <v>0</v>
      </c>
      <c r="X84" s="99">
        <f t="shared" ca="1" si="67"/>
        <v>0</v>
      </c>
      <c r="Y84" s="99">
        <f t="shared" ca="1" si="68"/>
        <v>0</v>
      </c>
      <c r="Z84" s="99">
        <f t="shared" ca="1" si="69"/>
        <v>0</v>
      </c>
      <c r="AA84" s="99">
        <f t="shared" ca="1" si="70"/>
        <v>0</v>
      </c>
      <c r="AB84" s="99">
        <f t="shared" ca="1" si="71"/>
        <v>0</v>
      </c>
      <c r="AC84" s="99">
        <f t="shared" ca="1" si="72"/>
        <v>0</v>
      </c>
      <c r="AD84" s="99">
        <f t="shared" ca="1" si="73"/>
        <v>0</v>
      </c>
      <c r="AE84" s="99">
        <f t="shared" ca="1" si="74"/>
        <v>0</v>
      </c>
      <c r="AF84" s="99">
        <f t="shared" ca="1" si="75"/>
        <v>0</v>
      </c>
      <c r="AG84" s="105">
        <f t="shared" ca="1" si="76"/>
        <v>0</v>
      </c>
      <c r="AH84" s="105">
        <f t="shared" ca="1" si="76"/>
        <v>0</v>
      </c>
      <c r="AI84" s="105">
        <f t="shared" ca="1" si="76"/>
        <v>0</v>
      </c>
      <c r="AJ84" s="110">
        <f t="shared" ca="1" si="76"/>
        <v>0</v>
      </c>
      <c r="AK84" s="2"/>
      <c r="AL84" s="1" t="str">
        <f t="shared" ca="1" si="77"/>
        <v>OK</v>
      </c>
      <c r="AM84" s="1" t="str">
        <f t="shared" ca="1" si="78"/>
        <v>OK</v>
      </c>
      <c r="AN84" s="1" t="str">
        <f t="shared" ca="1" si="79"/>
        <v>OK</v>
      </c>
      <c r="AO84" s="1" t="str">
        <f t="shared" ca="1" si="80"/>
        <v>OK</v>
      </c>
      <c r="AP84" s="1" t="str">
        <f t="shared" ca="1" si="81"/>
        <v>OK</v>
      </c>
    </row>
    <row r="85" spans="1:42" s="1" customFormat="1">
      <c r="A85" s="2">
        <v>81</v>
      </c>
      <c r="B85" s="7">
        <f t="shared" ca="1" si="52"/>
        <v>0</v>
      </c>
      <c r="C85" s="93">
        <f t="shared" ca="1" si="53"/>
        <v>0</v>
      </c>
      <c r="D85" s="94">
        <f t="shared" ca="1" si="45"/>
        <v>0</v>
      </c>
      <c r="E85" s="93">
        <f t="shared" ca="1" si="54"/>
        <v>0</v>
      </c>
      <c r="F85" s="94">
        <f t="shared" ca="1" si="46"/>
        <v>0</v>
      </c>
      <c r="G85" s="93">
        <f t="shared" ca="1" si="47"/>
        <v>0</v>
      </c>
      <c r="H85" s="94">
        <f t="shared" ca="1" si="48"/>
        <v>0</v>
      </c>
      <c r="I85" s="93">
        <f t="shared" ca="1" si="49"/>
        <v>0</v>
      </c>
      <c r="J85" s="94">
        <f t="shared" ca="1" si="51"/>
        <v>0</v>
      </c>
      <c r="K85" s="99">
        <f t="shared" ca="1" si="50"/>
        <v>0</v>
      </c>
      <c r="L85" s="99">
        <f t="shared" ca="1" si="55"/>
        <v>0</v>
      </c>
      <c r="M85" s="99">
        <f t="shared" ca="1" si="56"/>
        <v>0</v>
      </c>
      <c r="N85" s="99">
        <f t="shared" ca="1" si="57"/>
        <v>0</v>
      </c>
      <c r="O85" s="99">
        <f t="shared" ca="1" si="58"/>
        <v>0</v>
      </c>
      <c r="P85" s="99">
        <f t="shared" ca="1" si="59"/>
        <v>0</v>
      </c>
      <c r="Q85" s="99">
        <f t="shared" ca="1" si="60"/>
        <v>0</v>
      </c>
      <c r="R85" s="99">
        <f t="shared" ca="1" si="61"/>
        <v>0</v>
      </c>
      <c r="S85" s="99">
        <f t="shared" ca="1" si="62"/>
        <v>0</v>
      </c>
      <c r="T85" s="99">
        <f t="shared" ca="1" si="63"/>
        <v>0</v>
      </c>
      <c r="U85" s="99">
        <f t="shared" ca="1" si="64"/>
        <v>0</v>
      </c>
      <c r="V85" s="99">
        <f t="shared" ca="1" si="65"/>
        <v>0</v>
      </c>
      <c r="W85" s="99">
        <f t="shared" ca="1" si="66"/>
        <v>0</v>
      </c>
      <c r="X85" s="99">
        <f t="shared" ca="1" si="67"/>
        <v>0</v>
      </c>
      <c r="Y85" s="99">
        <f t="shared" ca="1" si="68"/>
        <v>0</v>
      </c>
      <c r="Z85" s="99">
        <f t="shared" ca="1" si="69"/>
        <v>0</v>
      </c>
      <c r="AA85" s="99">
        <f t="shared" ca="1" si="70"/>
        <v>0</v>
      </c>
      <c r="AB85" s="99">
        <f t="shared" ca="1" si="71"/>
        <v>0</v>
      </c>
      <c r="AC85" s="99">
        <f t="shared" ca="1" si="72"/>
        <v>0</v>
      </c>
      <c r="AD85" s="99">
        <f t="shared" ca="1" si="73"/>
        <v>0</v>
      </c>
      <c r="AE85" s="99">
        <f t="shared" ca="1" si="74"/>
        <v>0</v>
      </c>
      <c r="AF85" s="99">
        <f t="shared" ca="1" si="75"/>
        <v>0</v>
      </c>
      <c r="AG85" s="105">
        <f t="shared" ca="1" si="76"/>
        <v>0</v>
      </c>
      <c r="AH85" s="105">
        <f t="shared" ca="1" si="76"/>
        <v>0</v>
      </c>
      <c r="AI85" s="105">
        <f t="shared" ca="1" si="76"/>
        <v>0</v>
      </c>
      <c r="AJ85" s="110">
        <f t="shared" ca="1" si="76"/>
        <v>0</v>
      </c>
      <c r="AK85" s="2"/>
      <c r="AL85" s="1" t="str">
        <f t="shared" ca="1" si="77"/>
        <v>OK</v>
      </c>
      <c r="AM85" s="1" t="str">
        <f t="shared" ca="1" si="78"/>
        <v>OK</v>
      </c>
      <c r="AN85" s="1" t="str">
        <f t="shared" ca="1" si="79"/>
        <v>OK</v>
      </c>
      <c r="AO85" s="1" t="str">
        <f t="shared" ca="1" si="80"/>
        <v>OK</v>
      </c>
      <c r="AP85" s="1" t="str">
        <f t="shared" ca="1" si="81"/>
        <v>OK</v>
      </c>
    </row>
    <row r="86" spans="1:42" s="1" customFormat="1">
      <c r="A86" s="2">
        <v>82</v>
      </c>
      <c r="B86" s="7">
        <f t="shared" ca="1" si="52"/>
        <v>0</v>
      </c>
      <c r="C86" s="93">
        <f t="shared" ca="1" si="53"/>
        <v>0</v>
      </c>
      <c r="D86" s="94">
        <f t="shared" ca="1" si="45"/>
        <v>0</v>
      </c>
      <c r="E86" s="93">
        <f t="shared" ca="1" si="54"/>
        <v>0</v>
      </c>
      <c r="F86" s="94">
        <f t="shared" ca="1" si="46"/>
        <v>0</v>
      </c>
      <c r="G86" s="93">
        <f t="shared" ca="1" si="47"/>
        <v>0</v>
      </c>
      <c r="H86" s="94">
        <f t="shared" ca="1" si="48"/>
        <v>0</v>
      </c>
      <c r="I86" s="93">
        <f t="shared" ca="1" si="49"/>
        <v>0</v>
      </c>
      <c r="J86" s="94">
        <f t="shared" ca="1" si="51"/>
        <v>0</v>
      </c>
      <c r="K86" s="99">
        <f t="shared" ca="1" si="50"/>
        <v>0</v>
      </c>
      <c r="L86" s="99">
        <f t="shared" ca="1" si="55"/>
        <v>0</v>
      </c>
      <c r="M86" s="99">
        <f t="shared" ca="1" si="56"/>
        <v>0</v>
      </c>
      <c r="N86" s="99">
        <f t="shared" ca="1" si="57"/>
        <v>0</v>
      </c>
      <c r="O86" s="99">
        <f t="shared" ca="1" si="58"/>
        <v>0</v>
      </c>
      <c r="P86" s="99">
        <f t="shared" ca="1" si="59"/>
        <v>0</v>
      </c>
      <c r="Q86" s="99">
        <f t="shared" ca="1" si="60"/>
        <v>0</v>
      </c>
      <c r="R86" s="99">
        <f t="shared" ca="1" si="61"/>
        <v>0</v>
      </c>
      <c r="S86" s="99">
        <f t="shared" ca="1" si="62"/>
        <v>0</v>
      </c>
      <c r="T86" s="99">
        <f t="shared" ca="1" si="63"/>
        <v>0</v>
      </c>
      <c r="U86" s="99">
        <f t="shared" ca="1" si="64"/>
        <v>0</v>
      </c>
      <c r="V86" s="99">
        <f t="shared" ca="1" si="65"/>
        <v>0</v>
      </c>
      <c r="W86" s="99">
        <f t="shared" ca="1" si="66"/>
        <v>0</v>
      </c>
      <c r="X86" s="99">
        <f t="shared" ca="1" si="67"/>
        <v>0</v>
      </c>
      <c r="Y86" s="99">
        <f t="shared" ca="1" si="68"/>
        <v>0</v>
      </c>
      <c r="Z86" s="99">
        <f t="shared" ca="1" si="69"/>
        <v>0</v>
      </c>
      <c r="AA86" s="99">
        <f t="shared" ca="1" si="70"/>
        <v>0</v>
      </c>
      <c r="AB86" s="99">
        <f t="shared" ca="1" si="71"/>
        <v>0</v>
      </c>
      <c r="AC86" s="99">
        <f t="shared" ca="1" si="72"/>
        <v>0</v>
      </c>
      <c r="AD86" s="99">
        <f t="shared" ca="1" si="73"/>
        <v>0</v>
      </c>
      <c r="AE86" s="99">
        <f t="shared" ca="1" si="74"/>
        <v>0</v>
      </c>
      <c r="AF86" s="99">
        <f t="shared" ca="1" si="75"/>
        <v>0</v>
      </c>
      <c r="AG86" s="105">
        <f t="shared" ca="1" si="76"/>
        <v>0</v>
      </c>
      <c r="AH86" s="105">
        <f t="shared" ca="1" si="76"/>
        <v>0</v>
      </c>
      <c r="AI86" s="105">
        <f t="shared" ca="1" si="76"/>
        <v>0</v>
      </c>
      <c r="AJ86" s="110">
        <f t="shared" ca="1" si="76"/>
        <v>0</v>
      </c>
      <c r="AK86" s="2"/>
      <c r="AL86" s="1" t="str">
        <f t="shared" ca="1" si="77"/>
        <v>OK</v>
      </c>
      <c r="AM86" s="1" t="str">
        <f t="shared" ca="1" si="78"/>
        <v>OK</v>
      </c>
      <c r="AN86" s="1" t="str">
        <f t="shared" ca="1" si="79"/>
        <v>OK</v>
      </c>
      <c r="AO86" s="1" t="str">
        <f t="shared" ca="1" si="80"/>
        <v>OK</v>
      </c>
      <c r="AP86" s="1" t="str">
        <f t="shared" ca="1" si="81"/>
        <v>OK</v>
      </c>
    </row>
    <row r="87" spans="1:42" s="1" customFormat="1">
      <c r="A87" s="2">
        <v>83</v>
      </c>
      <c r="B87" s="7">
        <f t="shared" ca="1" si="52"/>
        <v>0</v>
      </c>
      <c r="C87" s="93">
        <f t="shared" ca="1" si="53"/>
        <v>0</v>
      </c>
      <c r="D87" s="94">
        <f t="shared" ca="1" si="45"/>
        <v>0</v>
      </c>
      <c r="E87" s="93">
        <f t="shared" ca="1" si="54"/>
        <v>0</v>
      </c>
      <c r="F87" s="94">
        <f t="shared" ca="1" si="46"/>
        <v>0</v>
      </c>
      <c r="G87" s="93">
        <f t="shared" ca="1" si="47"/>
        <v>0</v>
      </c>
      <c r="H87" s="94">
        <f t="shared" ca="1" si="48"/>
        <v>0</v>
      </c>
      <c r="I87" s="93">
        <f t="shared" ca="1" si="49"/>
        <v>0</v>
      </c>
      <c r="J87" s="94">
        <f t="shared" ca="1" si="51"/>
        <v>0</v>
      </c>
      <c r="K87" s="99">
        <f t="shared" ca="1" si="50"/>
        <v>0</v>
      </c>
      <c r="L87" s="99">
        <f t="shared" ca="1" si="55"/>
        <v>0</v>
      </c>
      <c r="M87" s="99">
        <f t="shared" ca="1" si="56"/>
        <v>0</v>
      </c>
      <c r="N87" s="99">
        <f t="shared" ca="1" si="57"/>
        <v>0</v>
      </c>
      <c r="O87" s="99">
        <f t="shared" ca="1" si="58"/>
        <v>0</v>
      </c>
      <c r="P87" s="99">
        <f t="shared" ca="1" si="59"/>
        <v>0</v>
      </c>
      <c r="Q87" s="99">
        <f t="shared" ca="1" si="60"/>
        <v>0</v>
      </c>
      <c r="R87" s="99">
        <f t="shared" ca="1" si="61"/>
        <v>0</v>
      </c>
      <c r="S87" s="99">
        <f t="shared" ca="1" si="62"/>
        <v>0</v>
      </c>
      <c r="T87" s="99">
        <f t="shared" ca="1" si="63"/>
        <v>0</v>
      </c>
      <c r="U87" s="99">
        <f t="shared" ca="1" si="64"/>
        <v>0</v>
      </c>
      <c r="V87" s="99">
        <f t="shared" ca="1" si="65"/>
        <v>0</v>
      </c>
      <c r="W87" s="99">
        <f t="shared" ca="1" si="66"/>
        <v>0</v>
      </c>
      <c r="X87" s="99">
        <f t="shared" ca="1" si="67"/>
        <v>0</v>
      </c>
      <c r="Y87" s="99">
        <f t="shared" ca="1" si="68"/>
        <v>0</v>
      </c>
      <c r="Z87" s="99">
        <f t="shared" ca="1" si="69"/>
        <v>0</v>
      </c>
      <c r="AA87" s="99">
        <f t="shared" ca="1" si="70"/>
        <v>0</v>
      </c>
      <c r="AB87" s="99">
        <f t="shared" ca="1" si="71"/>
        <v>0</v>
      </c>
      <c r="AC87" s="99">
        <f t="shared" ca="1" si="72"/>
        <v>0</v>
      </c>
      <c r="AD87" s="99">
        <f t="shared" ca="1" si="73"/>
        <v>0</v>
      </c>
      <c r="AE87" s="99">
        <f t="shared" ca="1" si="74"/>
        <v>0</v>
      </c>
      <c r="AF87" s="99">
        <f t="shared" ca="1" si="75"/>
        <v>0</v>
      </c>
      <c r="AG87" s="105">
        <f t="shared" ca="1" si="76"/>
        <v>0</v>
      </c>
      <c r="AH87" s="105">
        <f t="shared" ca="1" si="76"/>
        <v>0</v>
      </c>
      <c r="AI87" s="105">
        <f t="shared" ca="1" si="76"/>
        <v>0</v>
      </c>
      <c r="AJ87" s="110">
        <f t="shared" ca="1" si="76"/>
        <v>0</v>
      </c>
      <c r="AK87" s="2"/>
      <c r="AL87" s="1" t="str">
        <f t="shared" ca="1" si="77"/>
        <v>OK</v>
      </c>
      <c r="AM87" s="1" t="str">
        <f t="shared" ca="1" si="78"/>
        <v>OK</v>
      </c>
      <c r="AN87" s="1" t="str">
        <f t="shared" ca="1" si="79"/>
        <v>OK</v>
      </c>
      <c r="AO87" s="1" t="str">
        <f t="shared" ca="1" si="80"/>
        <v>OK</v>
      </c>
      <c r="AP87" s="1" t="str">
        <f t="shared" ca="1" si="81"/>
        <v>OK</v>
      </c>
    </row>
    <row r="88" spans="1:42" s="1" customFormat="1">
      <c r="A88" s="2">
        <v>84</v>
      </c>
      <c r="B88" s="7">
        <f t="shared" ca="1" si="52"/>
        <v>0</v>
      </c>
      <c r="C88" s="93">
        <f t="shared" ca="1" si="53"/>
        <v>0</v>
      </c>
      <c r="D88" s="94">
        <f t="shared" ca="1" si="45"/>
        <v>0</v>
      </c>
      <c r="E88" s="93">
        <f t="shared" ca="1" si="54"/>
        <v>0</v>
      </c>
      <c r="F88" s="94">
        <f t="shared" ca="1" si="46"/>
        <v>0</v>
      </c>
      <c r="G88" s="93">
        <f t="shared" ca="1" si="47"/>
        <v>0</v>
      </c>
      <c r="H88" s="94">
        <f t="shared" ca="1" si="48"/>
        <v>0</v>
      </c>
      <c r="I88" s="93">
        <f t="shared" ca="1" si="49"/>
        <v>0</v>
      </c>
      <c r="J88" s="94">
        <f t="shared" ca="1" si="51"/>
        <v>0</v>
      </c>
      <c r="K88" s="99">
        <f t="shared" ca="1" si="50"/>
        <v>0</v>
      </c>
      <c r="L88" s="99">
        <f t="shared" ca="1" si="55"/>
        <v>0</v>
      </c>
      <c r="M88" s="99">
        <f t="shared" ca="1" si="56"/>
        <v>0</v>
      </c>
      <c r="N88" s="99">
        <f t="shared" ca="1" si="57"/>
        <v>0</v>
      </c>
      <c r="O88" s="99">
        <f t="shared" ca="1" si="58"/>
        <v>0</v>
      </c>
      <c r="P88" s="99">
        <f t="shared" ca="1" si="59"/>
        <v>0</v>
      </c>
      <c r="Q88" s="99">
        <f t="shared" ca="1" si="60"/>
        <v>0</v>
      </c>
      <c r="R88" s="99">
        <f t="shared" ca="1" si="61"/>
        <v>0</v>
      </c>
      <c r="S88" s="99">
        <f t="shared" ca="1" si="62"/>
        <v>0</v>
      </c>
      <c r="T88" s="99">
        <f t="shared" ca="1" si="63"/>
        <v>0</v>
      </c>
      <c r="U88" s="99">
        <f t="shared" ca="1" si="64"/>
        <v>0</v>
      </c>
      <c r="V88" s="99">
        <f t="shared" ca="1" si="65"/>
        <v>0</v>
      </c>
      <c r="W88" s="99">
        <f t="shared" ca="1" si="66"/>
        <v>0</v>
      </c>
      <c r="X88" s="99">
        <f t="shared" ca="1" si="67"/>
        <v>0</v>
      </c>
      <c r="Y88" s="99">
        <f t="shared" ca="1" si="68"/>
        <v>0</v>
      </c>
      <c r="Z88" s="99">
        <f t="shared" ca="1" si="69"/>
        <v>0</v>
      </c>
      <c r="AA88" s="99">
        <f t="shared" ca="1" si="70"/>
        <v>0</v>
      </c>
      <c r="AB88" s="99">
        <f t="shared" ca="1" si="71"/>
        <v>0</v>
      </c>
      <c r="AC88" s="99">
        <f t="shared" ca="1" si="72"/>
        <v>0</v>
      </c>
      <c r="AD88" s="99">
        <f t="shared" ca="1" si="73"/>
        <v>0</v>
      </c>
      <c r="AE88" s="99">
        <f t="shared" ca="1" si="74"/>
        <v>0</v>
      </c>
      <c r="AF88" s="99">
        <f t="shared" ca="1" si="75"/>
        <v>0</v>
      </c>
      <c r="AG88" s="105">
        <f t="shared" ca="1" si="76"/>
        <v>0</v>
      </c>
      <c r="AH88" s="105">
        <f t="shared" ca="1" si="76"/>
        <v>0</v>
      </c>
      <c r="AI88" s="105">
        <f t="shared" ca="1" si="76"/>
        <v>0</v>
      </c>
      <c r="AJ88" s="110">
        <f t="shared" ca="1" si="76"/>
        <v>0</v>
      </c>
      <c r="AK88" s="2"/>
      <c r="AL88" s="1" t="str">
        <f t="shared" ca="1" si="77"/>
        <v>OK</v>
      </c>
      <c r="AM88" s="1" t="str">
        <f t="shared" ca="1" si="78"/>
        <v>OK</v>
      </c>
      <c r="AN88" s="1" t="str">
        <f t="shared" ca="1" si="79"/>
        <v>OK</v>
      </c>
      <c r="AO88" s="1" t="str">
        <f t="shared" ca="1" si="80"/>
        <v>OK</v>
      </c>
      <c r="AP88" s="1" t="str">
        <f t="shared" ca="1" si="81"/>
        <v>OK</v>
      </c>
    </row>
    <row r="89" spans="1:42" s="1" customFormat="1">
      <c r="A89" s="2">
        <v>85</v>
      </c>
      <c r="B89" s="7">
        <f t="shared" ca="1" si="52"/>
        <v>0</v>
      </c>
      <c r="C89" s="93">
        <f t="shared" ca="1" si="53"/>
        <v>0</v>
      </c>
      <c r="D89" s="94">
        <f t="shared" ca="1" si="45"/>
        <v>0</v>
      </c>
      <c r="E89" s="93">
        <f t="shared" ca="1" si="54"/>
        <v>0</v>
      </c>
      <c r="F89" s="94">
        <f t="shared" ca="1" si="46"/>
        <v>0</v>
      </c>
      <c r="G89" s="93">
        <f t="shared" ca="1" si="47"/>
        <v>0</v>
      </c>
      <c r="H89" s="94">
        <f t="shared" ca="1" si="48"/>
        <v>0</v>
      </c>
      <c r="I89" s="93">
        <f t="shared" ca="1" si="49"/>
        <v>0</v>
      </c>
      <c r="J89" s="94">
        <f t="shared" ca="1" si="51"/>
        <v>0</v>
      </c>
      <c r="K89" s="99">
        <f t="shared" ca="1" si="50"/>
        <v>0</v>
      </c>
      <c r="L89" s="99">
        <f t="shared" ca="1" si="55"/>
        <v>0</v>
      </c>
      <c r="M89" s="99">
        <f t="shared" ca="1" si="56"/>
        <v>0</v>
      </c>
      <c r="N89" s="99">
        <f t="shared" ca="1" si="57"/>
        <v>0</v>
      </c>
      <c r="O89" s="99">
        <f t="shared" ca="1" si="58"/>
        <v>0</v>
      </c>
      <c r="P89" s="99">
        <f t="shared" ca="1" si="59"/>
        <v>0</v>
      </c>
      <c r="Q89" s="99">
        <f t="shared" ca="1" si="60"/>
        <v>0</v>
      </c>
      <c r="R89" s="99">
        <f t="shared" ca="1" si="61"/>
        <v>0</v>
      </c>
      <c r="S89" s="99">
        <f t="shared" ca="1" si="62"/>
        <v>0</v>
      </c>
      <c r="T89" s="99">
        <f t="shared" ca="1" si="63"/>
        <v>0</v>
      </c>
      <c r="U89" s="99">
        <f t="shared" ca="1" si="64"/>
        <v>0</v>
      </c>
      <c r="V89" s="99">
        <f t="shared" ca="1" si="65"/>
        <v>0</v>
      </c>
      <c r="W89" s="99">
        <f t="shared" ca="1" si="66"/>
        <v>0</v>
      </c>
      <c r="X89" s="99">
        <f t="shared" ca="1" si="67"/>
        <v>0</v>
      </c>
      <c r="Y89" s="99">
        <f t="shared" ca="1" si="68"/>
        <v>0</v>
      </c>
      <c r="Z89" s="99">
        <f t="shared" ca="1" si="69"/>
        <v>0</v>
      </c>
      <c r="AA89" s="99">
        <f t="shared" ca="1" si="70"/>
        <v>0</v>
      </c>
      <c r="AB89" s="99">
        <f t="shared" ca="1" si="71"/>
        <v>0</v>
      </c>
      <c r="AC89" s="99">
        <f t="shared" ca="1" si="72"/>
        <v>0</v>
      </c>
      <c r="AD89" s="99">
        <f t="shared" ca="1" si="73"/>
        <v>0</v>
      </c>
      <c r="AE89" s="99">
        <f t="shared" ca="1" si="74"/>
        <v>0</v>
      </c>
      <c r="AF89" s="99">
        <f t="shared" ca="1" si="75"/>
        <v>0</v>
      </c>
      <c r="AG89" s="105">
        <f t="shared" ca="1" si="76"/>
        <v>0</v>
      </c>
      <c r="AH89" s="105">
        <f t="shared" ca="1" si="76"/>
        <v>0</v>
      </c>
      <c r="AI89" s="105">
        <f t="shared" ca="1" si="76"/>
        <v>0</v>
      </c>
      <c r="AJ89" s="110">
        <f t="shared" ca="1" si="76"/>
        <v>0</v>
      </c>
      <c r="AK89" s="2"/>
      <c r="AL89" s="1" t="str">
        <f t="shared" ca="1" si="77"/>
        <v>OK</v>
      </c>
      <c r="AM89" s="1" t="str">
        <f t="shared" ca="1" si="78"/>
        <v>OK</v>
      </c>
      <c r="AN89" s="1" t="str">
        <f t="shared" ca="1" si="79"/>
        <v>OK</v>
      </c>
      <c r="AO89" s="1" t="str">
        <f t="shared" ca="1" si="80"/>
        <v>OK</v>
      </c>
      <c r="AP89" s="1" t="str">
        <f t="shared" ca="1" si="81"/>
        <v>OK</v>
      </c>
    </row>
    <row r="90" spans="1:42" s="1" customFormat="1">
      <c r="A90" s="2">
        <v>86</v>
      </c>
      <c r="B90" s="7">
        <f t="shared" ca="1" si="52"/>
        <v>0</v>
      </c>
      <c r="C90" s="93">
        <f t="shared" ca="1" si="53"/>
        <v>0</v>
      </c>
      <c r="D90" s="94">
        <f t="shared" ca="1" si="45"/>
        <v>0</v>
      </c>
      <c r="E90" s="93">
        <f t="shared" ca="1" si="54"/>
        <v>0</v>
      </c>
      <c r="F90" s="94">
        <f t="shared" ca="1" si="46"/>
        <v>0</v>
      </c>
      <c r="G90" s="93">
        <f t="shared" ca="1" si="47"/>
        <v>0</v>
      </c>
      <c r="H90" s="94">
        <f t="shared" ca="1" si="48"/>
        <v>0</v>
      </c>
      <c r="I90" s="93">
        <f t="shared" ca="1" si="49"/>
        <v>0</v>
      </c>
      <c r="J90" s="94">
        <f t="shared" ca="1" si="51"/>
        <v>0</v>
      </c>
      <c r="K90" s="99">
        <f t="shared" ca="1" si="50"/>
        <v>0</v>
      </c>
      <c r="L90" s="99">
        <f t="shared" ca="1" si="55"/>
        <v>0</v>
      </c>
      <c r="M90" s="99">
        <f t="shared" ca="1" si="56"/>
        <v>0</v>
      </c>
      <c r="N90" s="99">
        <f t="shared" ca="1" si="57"/>
        <v>0</v>
      </c>
      <c r="O90" s="99">
        <f t="shared" ca="1" si="58"/>
        <v>0</v>
      </c>
      <c r="P90" s="99">
        <f t="shared" ca="1" si="59"/>
        <v>0</v>
      </c>
      <c r="Q90" s="99">
        <f t="shared" ca="1" si="60"/>
        <v>0</v>
      </c>
      <c r="R90" s="99">
        <f t="shared" ca="1" si="61"/>
        <v>0</v>
      </c>
      <c r="S90" s="99">
        <f t="shared" ca="1" si="62"/>
        <v>0</v>
      </c>
      <c r="T90" s="99">
        <f t="shared" ca="1" si="63"/>
        <v>0</v>
      </c>
      <c r="U90" s="99">
        <f t="shared" ca="1" si="64"/>
        <v>0</v>
      </c>
      <c r="V90" s="99">
        <f t="shared" ca="1" si="65"/>
        <v>0</v>
      </c>
      <c r="W90" s="99">
        <f t="shared" ca="1" si="66"/>
        <v>0</v>
      </c>
      <c r="X90" s="99">
        <f t="shared" ca="1" si="67"/>
        <v>0</v>
      </c>
      <c r="Y90" s="99">
        <f t="shared" ca="1" si="68"/>
        <v>0</v>
      </c>
      <c r="Z90" s="99">
        <f t="shared" ca="1" si="69"/>
        <v>0</v>
      </c>
      <c r="AA90" s="99">
        <f t="shared" ca="1" si="70"/>
        <v>0</v>
      </c>
      <c r="AB90" s="99">
        <f t="shared" ca="1" si="71"/>
        <v>0</v>
      </c>
      <c r="AC90" s="99">
        <f t="shared" ca="1" si="72"/>
        <v>0</v>
      </c>
      <c r="AD90" s="99">
        <f t="shared" ca="1" si="73"/>
        <v>0</v>
      </c>
      <c r="AE90" s="99">
        <f t="shared" ca="1" si="74"/>
        <v>0</v>
      </c>
      <c r="AF90" s="99">
        <f t="shared" ca="1" si="75"/>
        <v>0</v>
      </c>
      <c r="AG90" s="105">
        <f t="shared" ca="1" si="76"/>
        <v>0</v>
      </c>
      <c r="AH90" s="105">
        <f t="shared" ca="1" si="76"/>
        <v>0</v>
      </c>
      <c r="AI90" s="105">
        <f t="shared" ca="1" si="76"/>
        <v>0</v>
      </c>
      <c r="AJ90" s="110">
        <f t="shared" ca="1" si="76"/>
        <v>0</v>
      </c>
      <c r="AK90" s="2"/>
      <c r="AL90" s="1" t="str">
        <f t="shared" ca="1" si="77"/>
        <v>OK</v>
      </c>
      <c r="AM90" s="1" t="str">
        <f t="shared" ca="1" si="78"/>
        <v>OK</v>
      </c>
      <c r="AN90" s="1" t="str">
        <f t="shared" ca="1" si="79"/>
        <v>OK</v>
      </c>
      <c r="AO90" s="1" t="str">
        <f t="shared" ca="1" si="80"/>
        <v>OK</v>
      </c>
      <c r="AP90" s="1" t="str">
        <f t="shared" ca="1" si="81"/>
        <v>OK</v>
      </c>
    </row>
    <row r="91" spans="1:42" s="1" customFormat="1">
      <c r="A91" s="2">
        <v>87</v>
      </c>
      <c r="B91" s="7">
        <f t="shared" ca="1" si="52"/>
        <v>0</v>
      </c>
      <c r="C91" s="93">
        <f t="shared" ca="1" si="53"/>
        <v>0</v>
      </c>
      <c r="D91" s="94">
        <f t="shared" ca="1" si="45"/>
        <v>0</v>
      </c>
      <c r="E91" s="93">
        <f t="shared" ca="1" si="54"/>
        <v>0</v>
      </c>
      <c r="F91" s="94">
        <f t="shared" ca="1" si="46"/>
        <v>0</v>
      </c>
      <c r="G91" s="93">
        <f t="shared" ca="1" si="47"/>
        <v>0</v>
      </c>
      <c r="H91" s="94">
        <f t="shared" ca="1" si="48"/>
        <v>0</v>
      </c>
      <c r="I91" s="93">
        <f t="shared" ca="1" si="49"/>
        <v>0</v>
      </c>
      <c r="J91" s="94">
        <f t="shared" ca="1" si="51"/>
        <v>0</v>
      </c>
      <c r="K91" s="99">
        <f t="shared" ca="1" si="50"/>
        <v>0</v>
      </c>
      <c r="L91" s="99">
        <f t="shared" ca="1" si="55"/>
        <v>0</v>
      </c>
      <c r="M91" s="99">
        <f t="shared" ca="1" si="56"/>
        <v>0</v>
      </c>
      <c r="N91" s="99">
        <f t="shared" ca="1" si="57"/>
        <v>0</v>
      </c>
      <c r="O91" s="99">
        <f t="shared" ca="1" si="58"/>
        <v>0</v>
      </c>
      <c r="P91" s="99">
        <f t="shared" ca="1" si="59"/>
        <v>0</v>
      </c>
      <c r="Q91" s="99">
        <f t="shared" ca="1" si="60"/>
        <v>0</v>
      </c>
      <c r="R91" s="99">
        <f t="shared" ca="1" si="61"/>
        <v>0</v>
      </c>
      <c r="S91" s="99">
        <f t="shared" ca="1" si="62"/>
        <v>0</v>
      </c>
      <c r="T91" s="99">
        <f t="shared" ca="1" si="63"/>
        <v>0</v>
      </c>
      <c r="U91" s="99">
        <f t="shared" ca="1" si="64"/>
        <v>0</v>
      </c>
      <c r="V91" s="99">
        <f t="shared" ca="1" si="65"/>
        <v>0</v>
      </c>
      <c r="W91" s="99">
        <f t="shared" ca="1" si="66"/>
        <v>0</v>
      </c>
      <c r="X91" s="99">
        <f t="shared" ca="1" si="67"/>
        <v>0</v>
      </c>
      <c r="Y91" s="99">
        <f t="shared" ca="1" si="68"/>
        <v>0</v>
      </c>
      <c r="Z91" s="99">
        <f t="shared" ca="1" si="69"/>
        <v>0</v>
      </c>
      <c r="AA91" s="99">
        <f t="shared" ca="1" si="70"/>
        <v>0</v>
      </c>
      <c r="AB91" s="99">
        <f t="shared" ca="1" si="71"/>
        <v>0</v>
      </c>
      <c r="AC91" s="99">
        <f t="shared" ca="1" si="72"/>
        <v>0</v>
      </c>
      <c r="AD91" s="99">
        <f t="shared" ca="1" si="73"/>
        <v>0</v>
      </c>
      <c r="AE91" s="99">
        <f t="shared" ca="1" si="74"/>
        <v>0</v>
      </c>
      <c r="AF91" s="99">
        <f t="shared" ca="1" si="75"/>
        <v>0</v>
      </c>
      <c r="AG91" s="105">
        <f t="shared" ca="1" si="76"/>
        <v>0</v>
      </c>
      <c r="AH91" s="105">
        <f t="shared" ca="1" si="76"/>
        <v>0</v>
      </c>
      <c r="AI91" s="105">
        <f t="shared" ca="1" si="76"/>
        <v>0</v>
      </c>
      <c r="AJ91" s="110">
        <f t="shared" ca="1" si="76"/>
        <v>0</v>
      </c>
      <c r="AK91" s="2"/>
      <c r="AL91" s="1" t="str">
        <f t="shared" ca="1" si="77"/>
        <v>OK</v>
      </c>
      <c r="AM91" s="1" t="str">
        <f t="shared" ca="1" si="78"/>
        <v>OK</v>
      </c>
      <c r="AN91" s="1" t="str">
        <f t="shared" ca="1" si="79"/>
        <v>OK</v>
      </c>
      <c r="AO91" s="1" t="str">
        <f t="shared" ca="1" si="80"/>
        <v>OK</v>
      </c>
      <c r="AP91" s="1" t="str">
        <f t="shared" ca="1" si="81"/>
        <v>OK</v>
      </c>
    </row>
    <row r="92" spans="1:42" s="1" customFormat="1">
      <c r="A92" s="2">
        <v>88</v>
      </c>
      <c r="B92" s="7">
        <f t="shared" ca="1" si="52"/>
        <v>0</v>
      </c>
      <c r="C92" s="93">
        <f t="shared" ca="1" si="53"/>
        <v>0</v>
      </c>
      <c r="D92" s="94">
        <f t="shared" ca="1" si="45"/>
        <v>0</v>
      </c>
      <c r="E92" s="93">
        <f t="shared" ca="1" si="54"/>
        <v>0</v>
      </c>
      <c r="F92" s="94">
        <f t="shared" ca="1" si="46"/>
        <v>0</v>
      </c>
      <c r="G92" s="93">
        <f t="shared" ca="1" si="47"/>
        <v>0</v>
      </c>
      <c r="H92" s="94">
        <f t="shared" ca="1" si="48"/>
        <v>0</v>
      </c>
      <c r="I92" s="93">
        <f t="shared" ca="1" si="49"/>
        <v>0</v>
      </c>
      <c r="J92" s="94">
        <f t="shared" ca="1" si="51"/>
        <v>0</v>
      </c>
      <c r="K92" s="99">
        <f t="shared" ca="1" si="50"/>
        <v>0</v>
      </c>
      <c r="L92" s="99">
        <f t="shared" ca="1" si="55"/>
        <v>0</v>
      </c>
      <c r="M92" s="99">
        <f t="shared" ca="1" si="56"/>
        <v>0</v>
      </c>
      <c r="N92" s="99">
        <f t="shared" ca="1" si="57"/>
        <v>0</v>
      </c>
      <c r="O92" s="99">
        <f t="shared" ca="1" si="58"/>
        <v>0</v>
      </c>
      <c r="P92" s="99">
        <f t="shared" ca="1" si="59"/>
        <v>0</v>
      </c>
      <c r="Q92" s="99">
        <f t="shared" ca="1" si="60"/>
        <v>0</v>
      </c>
      <c r="R92" s="99">
        <f t="shared" ca="1" si="61"/>
        <v>0</v>
      </c>
      <c r="S92" s="99">
        <f t="shared" ca="1" si="62"/>
        <v>0</v>
      </c>
      <c r="T92" s="99">
        <f t="shared" ca="1" si="63"/>
        <v>0</v>
      </c>
      <c r="U92" s="99">
        <f t="shared" ca="1" si="64"/>
        <v>0</v>
      </c>
      <c r="V92" s="99">
        <f t="shared" ca="1" si="65"/>
        <v>0</v>
      </c>
      <c r="W92" s="99">
        <f t="shared" ca="1" si="66"/>
        <v>0</v>
      </c>
      <c r="X92" s="99">
        <f t="shared" ca="1" si="67"/>
        <v>0</v>
      </c>
      <c r="Y92" s="99">
        <f t="shared" ca="1" si="68"/>
        <v>0</v>
      </c>
      <c r="Z92" s="99">
        <f t="shared" ca="1" si="69"/>
        <v>0</v>
      </c>
      <c r="AA92" s="99">
        <f t="shared" ca="1" si="70"/>
        <v>0</v>
      </c>
      <c r="AB92" s="99">
        <f t="shared" ca="1" si="71"/>
        <v>0</v>
      </c>
      <c r="AC92" s="99">
        <f t="shared" ca="1" si="72"/>
        <v>0</v>
      </c>
      <c r="AD92" s="99">
        <f t="shared" ca="1" si="73"/>
        <v>0</v>
      </c>
      <c r="AE92" s="99">
        <f t="shared" ca="1" si="74"/>
        <v>0</v>
      </c>
      <c r="AF92" s="99">
        <f t="shared" ca="1" si="75"/>
        <v>0</v>
      </c>
      <c r="AG92" s="105">
        <f t="shared" ca="1" si="76"/>
        <v>0</v>
      </c>
      <c r="AH92" s="105">
        <f t="shared" ca="1" si="76"/>
        <v>0</v>
      </c>
      <c r="AI92" s="105">
        <f t="shared" ca="1" si="76"/>
        <v>0</v>
      </c>
      <c r="AJ92" s="110">
        <f t="shared" ca="1" si="76"/>
        <v>0</v>
      </c>
      <c r="AK92" s="2"/>
      <c r="AL92" s="1" t="str">
        <f t="shared" ca="1" si="77"/>
        <v>OK</v>
      </c>
      <c r="AM92" s="1" t="str">
        <f t="shared" ca="1" si="78"/>
        <v>OK</v>
      </c>
      <c r="AN92" s="1" t="str">
        <f t="shared" ca="1" si="79"/>
        <v>OK</v>
      </c>
      <c r="AO92" s="1" t="str">
        <f t="shared" ca="1" si="80"/>
        <v>OK</v>
      </c>
      <c r="AP92" s="1" t="str">
        <f t="shared" ca="1" si="81"/>
        <v>OK</v>
      </c>
    </row>
    <row r="93" spans="1:42" s="1" customFormat="1">
      <c r="A93" s="2">
        <v>89</v>
      </c>
      <c r="B93" s="7">
        <f t="shared" ca="1" si="52"/>
        <v>0</v>
      </c>
      <c r="C93" s="93">
        <f t="shared" ca="1" si="53"/>
        <v>0</v>
      </c>
      <c r="D93" s="94">
        <f t="shared" ca="1" si="45"/>
        <v>0</v>
      </c>
      <c r="E93" s="93">
        <f t="shared" ca="1" si="54"/>
        <v>0</v>
      </c>
      <c r="F93" s="94">
        <f t="shared" ca="1" si="46"/>
        <v>0</v>
      </c>
      <c r="G93" s="93">
        <f t="shared" ca="1" si="47"/>
        <v>0</v>
      </c>
      <c r="H93" s="94">
        <f t="shared" ca="1" si="48"/>
        <v>0</v>
      </c>
      <c r="I93" s="93">
        <f t="shared" ca="1" si="49"/>
        <v>0</v>
      </c>
      <c r="J93" s="94">
        <f t="shared" ca="1" si="51"/>
        <v>0</v>
      </c>
      <c r="K93" s="99">
        <f t="shared" ca="1" si="50"/>
        <v>0</v>
      </c>
      <c r="L93" s="99">
        <f t="shared" ca="1" si="55"/>
        <v>0</v>
      </c>
      <c r="M93" s="99">
        <f t="shared" ca="1" si="56"/>
        <v>0</v>
      </c>
      <c r="N93" s="99">
        <f t="shared" ca="1" si="57"/>
        <v>0</v>
      </c>
      <c r="O93" s="99">
        <f t="shared" ca="1" si="58"/>
        <v>0</v>
      </c>
      <c r="P93" s="99">
        <f t="shared" ca="1" si="59"/>
        <v>0</v>
      </c>
      <c r="Q93" s="99">
        <f t="shared" ca="1" si="60"/>
        <v>0</v>
      </c>
      <c r="R93" s="99">
        <f t="shared" ca="1" si="61"/>
        <v>0</v>
      </c>
      <c r="S93" s="99">
        <f t="shared" ca="1" si="62"/>
        <v>0</v>
      </c>
      <c r="T93" s="99">
        <f t="shared" ca="1" si="63"/>
        <v>0</v>
      </c>
      <c r="U93" s="99">
        <f t="shared" ca="1" si="64"/>
        <v>0</v>
      </c>
      <c r="V93" s="99">
        <f t="shared" ca="1" si="65"/>
        <v>0</v>
      </c>
      <c r="W93" s="99">
        <f t="shared" ca="1" si="66"/>
        <v>0</v>
      </c>
      <c r="X93" s="99">
        <f t="shared" ca="1" si="67"/>
        <v>0</v>
      </c>
      <c r="Y93" s="99">
        <f t="shared" ca="1" si="68"/>
        <v>0</v>
      </c>
      <c r="Z93" s="99">
        <f t="shared" ca="1" si="69"/>
        <v>0</v>
      </c>
      <c r="AA93" s="99">
        <f t="shared" ca="1" si="70"/>
        <v>0</v>
      </c>
      <c r="AB93" s="99">
        <f t="shared" ca="1" si="71"/>
        <v>0</v>
      </c>
      <c r="AC93" s="99">
        <f t="shared" ca="1" si="72"/>
        <v>0</v>
      </c>
      <c r="AD93" s="99">
        <f t="shared" ca="1" si="73"/>
        <v>0</v>
      </c>
      <c r="AE93" s="99">
        <f t="shared" ca="1" si="74"/>
        <v>0</v>
      </c>
      <c r="AF93" s="99">
        <f t="shared" ca="1" si="75"/>
        <v>0</v>
      </c>
      <c r="AG93" s="105">
        <f t="shared" ca="1" si="76"/>
        <v>0</v>
      </c>
      <c r="AH93" s="105">
        <f t="shared" ca="1" si="76"/>
        <v>0</v>
      </c>
      <c r="AI93" s="105">
        <f t="shared" ca="1" si="76"/>
        <v>0</v>
      </c>
      <c r="AJ93" s="110">
        <f t="shared" ca="1" si="76"/>
        <v>0</v>
      </c>
      <c r="AK93" s="2"/>
      <c r="AL93" s="1" t="str">
        <f t="shared" ca="1" si="77"/>
        <v>OK</v>
      </c>
      <c r="AM93" s="1" t="str">
        <f t="shared" ca="1" si="78"/>
        <v>OK</v>
      </c>
      <c r="AN93" s="1" t="str">
        <f t="shared" ca="1" si="79"/>
        <v>OK</v>
      </c>
      <c r="AO93" s="1" t="str">
        <f t="shared" ca="1" si="80"/>
        <v>OK</v>
      </c>
      <c r="AP93" s="1" t="str">
        <f t="shared" ca="1" si="81"/>
        <v>OK</v>
      </c>
    </row>
    <row r="94" spans="1:42" s="1" customFormat="1">
      <c r="A94" s="2">
        <v>90</v>
      </c>
      <c r="B94" s="7">
        <f t="shared" ca="1" si="52"/>
        <v>0</v>
      </c>
      <c r="C94" s="93">
        <f t="shared" ca="1" si="53"/>
        <v>0</v>
      </c>
      <c r="D94" s="94">
        <f t="shared" ca="1" si="45"/>
        <v>0</v>
      </c>
      <c r="E94" s="93">
        <f t="shared" ca="1" si="54"/>
        <v>0</v>
      </c>
      <c r="F94" s="94">
        <f t="shared" ca="1" si="46"/>
        <v>0</v>
      </c>
      <c r="G94" s="93">
        <f t="shared" ca="1" si="47"/>
        <v>0</v>
      </c>
      <c r="H94" s="94">
        <f t="shared" ca="1" si="48"/>
        <v>0</v>
      </c>
      <c r="I94" s="93">
        <f t="shared" ca="1" si="49"/>
        <v>0</v>
      </c>
      <c r="J94" s="94">
        <f t="shared" ca="1" si="51"/>
        <v>0</v>
      </c>
      <c r="K94" s="99">
        <f t="shared" ca="1" si="50"/>
        <v>0</v>
      </c>
      <c r="L94" s="99">
        <f t="shared" ca="1" si="55"/>
        <v>0</v>
      </c>
      <c r="M94" s="99">
        <f t="shared" ca="1" si="56"/>
        <v>0</v>
      </c>
      <c r="N94" s="99">
        <f t="shared" ca="1" si="57"/>
        <v>0</v>
      </c>
      <c r="O94" s="99">
        <f t="shared" ca="1" si="58"/>
        <v>0</v>
      </c>
      <c r="P94" s="99">
        <f t="shared" ca="1" si="59"/>
        <v>0</v>
      </c>
      <c r="Q94" s="99">
        <f t="shared" ca="1" si="60"/>
        <v>0</v>
      </c>
      <c r="R94" s="99">
        <f t="shared" ca="1" si="61"/>
        <v>0</v>
      </c>
      <c r="S94" s="99">
        <f t="shared" ca="1" si="62"/>
        <v>0</v>
      </c>
      <c r="T94" s="99">
        <f t="shared" ca="1" si="63"/>
        <v>0</v>
      </c>
      <c r="U94" s="99">
        <f t="shared" ca="1" si="64"/>
        <v>0</v>
      </c>
      <c r="V94" s="99">
        <f t="shared" ca="1" si="65"/>
        <v>0</v>
      </c>
      <c r="W94" s="99">
        <f t="shared" ca="1" si="66"/>
        <v>0</v>
      </c>
      <c r="X94" s="99">
        <f t="shared" ca="1" si="67"/>
        <v>0</v>
      </c>
      <c r="Y94" s="99">
        <f t="shared" ca="1" si="68"/>
        <v>0</v>
      </c>
      <c r="Z94" s="99">
        <f t="shared" ca="1" si="69"/>
        <v>0</v>
      </c>
      <c r="AA94" s="99">
        <f t="shared" ca="1" si="70"/>
        <v>0</v>
      </c>
      <c r="AB94" s="99">
        <f t="shared" ca="1" si="71"/>
        <v>0</v>
      </c>
      <c r="AC94" s="99">
        <f t="shared" ca="1" si="72"/>
        <v>0</v>
      </c>
      <c r="AD94" s="99">
        <f t="shared" ca="1" si="73"/>
        <v>0</v>
      </c>
      <c r="AE94" s="99">
        <f t="shared" ca="1" si="74"/>
        <v>0</v>
      </c>
      <c r="AF94" s="99">
        <f t="shared" ca="1" si="75"/>
        <v>0</v>
      </c>
      <c r="AG94" s="105">
        <f t="shared" ca="1" si="76"/>
        <v>0</v>
      </c>
      <c r="AH94" s="105">
        <f t="shared" ca="1" si="76"/>
        <v>0</v>
      </c>
      <c r="AI94" s="105">
        <f t="shared" ca="1" si="76"/>
        <v>0</v>
      </c>
      <c r="AJ94" s="110">
        <f t="shared" ca="1" si="76"/>
        <v>0</v>
      </c>
      <c r="AK94" s="2"/>
      <c r="AL94" s="1" t="str">
        <f t="shared" ca="1" si="77"/>
        <v>OK</v>
      </c>
      <c r="AM94" s="1" t="str">
        <f t="shared" ca="1" si="78"/>
        <v>OK</v>
      </c>
      <c r="AN94" s="1" t="str">
        <f t="shared" ca="1" si="79"/>
        <v>OK</v>
      </c>
      <c r="AO94" s="1" t="str">
        <f t="shared" ca="1" si="80"/>
        <v>OK</v>
      </c>
      <c r="AP94" s="1" t="str">
        <f t="shared" ca="1" si="81"/>
        <v>OK</v>
      </c>
    </row>
    <row r="95" spans="1:42" s="1" customFormat="1">
      <c r="A95" s="2">
        <v>91</v>
      </c>
      <c r="B95" s="7">
        <f t="shared" ca="1" si="52"/>
        <v>0</v>
      </c>
      <c r="C95" s="93">
        <f t="shared" ca="1" si="53"/>
        <v>0</v>
      </c>
      <c r="D95" s="94">
        <f t="shared" ca="1" si="45"/>
        <v>0</v>
      </c>
      <c r="E95" s="93">
        <f t="shared" ca="1" si="54"/>
        <v>0</v>
      </c>
      <c r="F95" s="94">
        <f t="shared" ca="1" si="46"/>
        <v>0</v>
      </c>
      <c r="G95" s="93">
        <f t="shared" ca="1" si="47"/>
        <v>0</v>
      </c>
      <c r="H95" s="94">
        <f t="shared" ca="1" si="48"/>
        <v>0</v>
      </c>
      <c r="I95" s="93">
        <f t="shared" ca="1" si="49"/>
        <v>0</v>
      </c>
      <c r="J95" s="94">
        <f t="shared" ca="1" si="51"/>
        <v>0</v>
      </c>
      <c r="K95" s="99">
        <f t="shared" ca="1" si="50"/>
        <v>0</v>
      </c>
      <c r="L95" s="99">
        <f t="shared" ca="1" si="55"/>
        <v>0</v>
      </c>
      <c r="M95" s="99">
        <f t="shared" ca="1" si="56"/>
        <v>0</v>
      </c>
      <c r="N95" s="99">
        <f t="shared" ca="1" si="57"/>
        <v>0</v>
      </c>
      <c r="O95" s="99">
        <f t="shared" ca="1" si="58"/>
        <v>0</v>
      </c>
      <c r="P95" s="99">
        <f t="shared" ca="1" si="59"/>
        <v>0</v>
      </c>
      <c r="Q95" s="99">
        <f t="shared" ca="1" si="60"/>
        <v>0</v>
      </c>
      <c r="R95" s="99">
        <f t="shared" ca="1" si="61"/>
        <v>0</v>
      </c>
      <c r="S95" s="99">
        <f t="shared" ca="1" si="62"/>
        <v>0</v>
      </c>
      <c r="T95" s="99">
        <f t="shared" ca="1" si="63"/>
        <v>0</v>
      </c>
      <c r="U95" s="99">
        <f t="shared" ca="1" si="64"/>
        <v>0</v>
      </c>
      <c r="V95" s="99">
        <f t="shared" ca="1" si="65"/>
        <v>0</v>
      </c>
      <c r="W95" s="99">
        <f t="shared" ca="1" si="66"/>
        <v>0</v>
      </c>
      <c r="X95" s="99">
        <f t="shared" ca="1" si="67"/>
        <v>0</v>
      </c>
      <c r="Y95" s="99">
        <f t="shared" ca="1" si="68"/>
        <v>0</v>
      </c>
      <c r="Z95" s="99">
        <f t="shared" ca="1" si="69"/>
        <v>0</v>
      </c>
      <c r="AA95" s="99">
        <f t="shared" ca="1" si="70"/>
        <v>0</v>
      </c>
      <c r="AB95" s="99">
        <f t="shared" ca="1" si="71"/>
        <v>0</v>
      </c>
      <c r="AC95" s="99">
        <f t="shared" ca="1" si="72"/>
        <v>0</v>
      </c>
      <c r="AD95" s="99">
        <f t="shared" ca="1" si="73"/>
        <v>0</v>
      </c>
      <c r="AE95" s="99">
        <f t="shared" ca="1" si="74"/>
        <v>0</v>
      </c>
      <c r="AF95" s="99">
        <f t="shared" ca="1" si="75"/>
        <v>0</v>
      </c>
      <c r="AG95" s="105">
        <f t="shared" ca="1" si="76"/>
        <v>0</v>
      </c>
      <c r="AH95" s="105">
        <f t="shared" ca="1" si="76"/>
        <v>0</v>
      </c>
      <c r="AI95" s="105">
        <f t="shared" ca="1" si="76"/>
        <v>0</v>
      </c>
      <c r="AJ95" s="110">
        <f t="shared" ca="1" si="76"/>
        <v>0</v>
      </c>
      <c r="AK95" s="2"/>
      <c r="AL95" s="1" t="str">
        <f t="shared" ca="1" si="77"/>
        <v>OK</v>
      </c>
      <c r="AM95" s="1" t="str">
        <f t="shared" ca="1" si="78"/>
        <v>OK</v>
      </c>
      <c r="AN95" s="1" t="str">
        <f t="shared" ca="1" si="79"/>
        <v>OK</v>
      </c>
      <c r="AO95" s="1" t="str">
        <f t="shared" ca="1" si="80"/>
        <v>OK</v>
      </c>
      <c r="AP95" s="1" t="str">
        <f t="shared" ca="1" si="81"/>
        <v>OK</v>
      </c>
    </row>
    <row r="96" spans="1:42" s="1" customFormat="1">
      <c r="A96" s="2">
        <v>92</v>
      </c>
      <c r="B96" s="7">
        <f t="shared" ca="1" si="52"/>
        <v>0</v>
      </c>
      <c r="C96" s="93">
        <f t="shared" ca="1" si="53"/>
        <v>0</v>
      </c>
      <c r="D96" s="94">
        <f t="shared" ca="1" si="45"/>
        <v>0</v>
      </c>
      <c r="E96" s="93">
        <f t="shared" ca="1" si="54"/>
        <v>0</v>
      </c>
      <c r="F96" s="94">
        <f t="shared" ca="1" si="46"/>
        <v>0</v>
      </c>
      <c r="G96" s="93">
        <f t="shared" ca="1" si="47"/>
        <v>0</v>
      </c>
      <c r="H96" s="94">
        <f t="shared" ca="1" si="48"/>
        <v>0</v>
      </c>
      <c r="I96" s="93">
        <f t="shared" ca="1" si="49"/>
        <v>0</v>
      </c>
      <c r="J96" s="94">
        <f t="shared" ca="1" si="51"/>
        <v>0</v>
      </c>
      <c r="K96" s="99">
        <f t="shared" ca="1" si="50"/>
        <v>0</v>
      </c>
      <c r="L96" s="99">
        <f t="shared" ca="1" si="55"/>
        <v>0</v>
      </c>
      <c r="M96" s="99">
        <f t="shared" ca="1" si="56"/>
        <v>0</v>
      </c>
      <c r="N96" s="99">
        <f t="shared" ca="1" si="57"/>
        <v>0</v>
      </c>
      <c r="O96" s="99">
        <f t="shared" ca="1" si="58"/>
        <v>0</v>
      </c>
      <c r="P96" s="99">
        <f t="shared" ca="1" si="59"/>
        <v>0</v>
      </c>
      <c r="Q96" s="99">
        <f t="shared" ca="1" si="60"/>
        <v>0</v>
      </c>
      <c r="R96" s="99">
        <f t="shared" ca="1" si="61"/>
        <v>0</v>
      </c>
      <c r="S96" s="99">
        <f t="shared" ca="1" si="62"/>
        <v>0</v>
      </c>
      <c r="T96" s="99">
        <f t="shared" ca="1" si="63"/>
        <v>0</v>
      </c>
      <c r="U96" s="99">
        <f t="shared" ca="1" si="64"/>
        <v>0</v>
      </c>
      <c r="V96" s="99">
        <f t="shared" ca="1" si="65"/>
        <v>0</v>
      </c>
      <c r="W96" s="99">
        <f t="shared" ca="1" si="66"/>
        <v>0</v>
      </c>
      <c r="X96" s="99">
        <f t="shared" ca="1" si="67"/>
        <v>0</v>
      </c>
      <c r="Y96" s="99">
        <f t="shared" ca="1" si="68"/>
        <v>0</v>
      </c>
      <c r="Z96" s="99">
        <f t="shared" ca="1" si="69"/>
        <v>0</v>
      </c>
      <c r="AA96" s="99">
        <f t="shared" ca="1" si="70"/>
        <v>0</v>
      </c>
      <c r="AB96" s="99">
        <f t="shared" ca="1" si="71"/>
        <v>0</v>
      </c>
      <c r="AC96" s="99">
        <f t="shared" ca="1" si="72"/>
        <v>0</v>
      </c>
      <c r="AD96" s="99">
        <f t="shared" ca="1" si="73"/>
        <v>0</v>
      </c>
      <c r="AE96" s="99">
        <f t="shared" ca="1" si="74"/>
        <v>0</v>
      </c>
      <c r="AF96" s="99">
        <f t="shared" ca="1" si="75"/>
        <v>0</v>
      </c>
      <c r="AG96" s="105">
        <f t="shared" ca="1" si="76"/>
        <v>0</v>
      </c>
      <c r="AH96" s="105">
        <f t="shared" ca="1" si="76"/>
        <v>0</v>
      </c>
      <c r="AI96" s="105">
        <f t="shared" ca="1" si="76"/>
        <v>0</v>
      </c>
      <c r="AJ96" s="110">
        <f t="shared" ca="1" si="76"/>
        <v>0</v>
      </c>
      <c r="AK96" s="2"/>
      <c r="AL96" s="1" t="str">
        <f t="shared" ca="1" si="77"/>
        <v>OK</v>
      </c>
      <c r="AM96" s="1" t="str">
        <f t="shared" ca="1" si="78"/>
        <v>OK</v>
      </c>
      <c r="AN96" s="1" t="str">
        <f t="shared" ca="1" si="79"/>
        <v>OK</v>
      </c>
      <c r="AO96" s="1" t="str">
        <f t="shared" ca="1" si="80"/>
        <v>OK</v>
      </c>
      <c r="AP96" s="1" t="str">
        <f t="shared" ca="1" si="81"/>
        <v>OK</v>
      </c>
    </row>
    <row r="97" spans="1:42" s="1" customFormat="1">
      <c r="A97" s="2">
        <v>93</v>
      </c>
      <c r="B97" s="7">
        <f t="shared" ca="1" si="52"/>
        <v>0</v>
      </c>
      <c r="C97" s="93">
        <f t="shared" ca="1" si="53"/>
        <v>0</v>
      </c>
      <c r="D97" s="94">
        <f t="shared" ca="1" si="45"/>
        <v>0</v>
      </c>
      <c r="E97" s="93">
        <f t="shared" ca="1" si="54"/>
        <v>0</v>
      </c>
      <c r="F97" s="94">
        <f t="shared" ca="1" si="46"/>
        <v>0</v>
      </c>
      <c r="G97" s="93">
        <f t="shared" ca="1" si="47"/>
        <v>0</v>
      </c>
      <c r="H97" s="94">
        <f t="shared" ca="1" si="48"/>
        <v>0</v>
      </c>
      <c r="I97" s="93">
        <f t="shared" ca="1" si="49"/>
        <v>0</v>
      </c>
      <c r="J97" s="94">
        <f t="shared" ca="1" si="51"/>
        <v>0</v>
      </c>
      <c r="K97" s="99">
        <f t="shared" ca="1" si="50"/>
        <v>0</v>
      </c>
      <c r="L97" s="99">
        <f t="shared" ca="1" si="55"/>
        <v>0</v>
      </c>
      <c r="M97" s="99">
        <f t="shared" ca="1" si="56"/>
        <v>0</v>
      </c>
      <c r="N97" s="99">
        <f t="shared" ca="1" si="57"/>
        <v>0</v>
      </c>
      <c r="O97" s="99">
        <f t="shared" ca="1" si="58"/>
        <v>0</v>
      </c>
      <c r="P97" s="99">
        <f t="shared" ca="1" si="59"/>
        <v>0</v>
      </c>
      <c r="Q97" s="99">
        <f t="shared" ca="1" si="60"/>
        <v>0</v>
      </c>
      <c r="R97" s="99">
        <f t="shared" ca="1" si="61"/>
        <v>0</v>
      </c>
      <c r="S97" s="99">
        <f t="shared" ca="1" si="62"/>
        <v>0</v>
      </c>
      <c r="T97" s="99">
        <f t="shared" ca="1" si="63"/>
        <v>0</v>
      </c>
      <c r="U97" s="99">
        <f t="shared" ca="1" si="64"/>
        <v>0</v>
      </c>
      <c r="V97" s="99">
        <f t="shared" ca="1" si="65"/>
        <v>0</v>
      </c>
      <c r="W97" s="99">
        <f t="shared" ca="1" si="66"/>
        <v>0</v>
      </c>
      <c r="X97" s="99">
        <f t="shared" ca="1" si="67"/>
        <v>0</v>
      </c>
      <c r="Y97" s="99">
        <f t="shared" ca="1" si="68"/>
        <v>0</v>
      </c>
      <c r="Z97" s="99">
        <f t="shared" ca="1" si="69"/>
        <v>0</v>
      </c>
      <c r="AA97" s="99">
        <f t="shared" ca="1" si="70"/>
        <v>0</v>
      </c>
      <c r="AB97" s="99">
        <f t="shared" ca="1" si="71"/>
        <v>0</v>
      </c>
      <c r="AC97" s="99">
        <f t="shared" ca="1" si="72"/>
        <v>0</v>
      </c>
      <c r="AD97" s="99">
        <f t="shared" ca="1" si="73"/>
        <v>0</v>
      </c>
      <c r="AE97" s="99">
        <f t="shared" ca="1" si="74"/>
        <v>0</v>
      </c>
      <c r="AF97" s="99">
        <f t="shared" ca="1" si="75"/>
        <v>0</v>
      </c>
      <c r="AG97" s="105">
        <f t="shared" ca="1" si="76"/>
        <v>0</v>
      </c>
      <c r="AH97" s="105">
        <f t="shared" ca="1" si="76"/>
        <v>0</v>
      </c>
      <c r="AI97" s="105">
        <f t="shared" ca="1" si="76"/>
        <v>0</v>
      </c>
      <c r="AJ97" s="110">
        <f t="shared" ca="1" si="76"/>
        <v>0</v>
      </c>
      <c r="AK97" s="2"/>
      <c r="AL97" s="1" t="str">
        <f t="shared" ca="1" si="77"/>
        <v>OK</v>
      </c>
      <c r="AM97" s="1" t="str">
        <f t="shared" ca="1" si="78"/>
        <v>OK</v>
      </c>
      <c r="AN97" s="1" t="str">
        <f t="shared" ca="1" si="79"/>
        <v>OK</v>
      </c>
      <c r="AO97" s="1" t="str">
        <f t="shared" ca="1" si="80"/>
        <v>OK</v>
      </c>
      <c r="AP97" s="1" t="str">
        <f t="shared" ca="1" si="81"/>
        <v>OK</v>
      </c>
    </row>
    <row r="98" spans="1:42" s="1" customFormat="1">
      <c r="A98" s="2">
        <v>94</v>
      </c>
      <c r="B98" s="7">
        <f t="shared" ca="1" si="52"/>
        <v>0</v>
      </c>
      <c r="C98" s="93">
        <f t="shared" ca="1" si="53"/>
        <v>0</v>
      </c>
      <c r="D98" s="94">
        <f t="shared" ca="1" si="45"/>
        <v>0</v>
      </c>
      <c r="E98" s="93">
        <f t="shared" ca="1" si="54"/>
        <v>0</v>
      </c>
      <c r="F98" s="94">
        <f t="shared" ca="1" si="46"/>
        <v>0</v>
      </c>
      <c r="G98" s="93">
        <f t="shared" ca="1" si="47"/>
        <v>0</v>
      </c>
      <c r="H98" s="94">
        <f t="shared" ca="1" si="48"/>
        <v>0</v>
      </c>
      <c r="I98" s="93">
        <f t="shared" ca="1" si="49"/>
        <v>0</v>
      </c>
      <c r="J98" s="94">
        <f t="shared" ca="1" si="51"/>
        <v>0</v>
      </c>
      <c r="K98" s="99">
        <f t="shared" ca="1" si="50"/>
        <v>0</v>
      </c>
      <c r="L98" s="99">
        <f t="shared" ca="1" si="55"/>
        <v>0</v>
      </c>
      <c r="M98" s="99">
        <f t="shared" ca="1" si="56"/>
        <v>0</v>
      </c>
      <c r="N98" s="99">
        <f t="shared" ca="1" si="57"/>
        <v>0</v>
      </c>
      <c r="O98" s="99">
        <f t="shared" ca="1" si="58"/>
        <v>0</v>
      </c>
      <c r="P98" s="99">
        <f t="shared" ca="1" si="59"/>
        <v>0</v>
      </c>
      <c r="Q98" s="99">
        <f t="shared" ca="1" si="60"/>
        <v>0</v>
      </c>
      <c r="R98" s="99">
        <f t="shared" ca="1" si="61"/>
        <v>0</v>
      </c>
      <c r="S98" s="99">
        <f t="shared" ca="1" si="62"/>
        <v>0</v>
      </c>
      <c r="T98" s="99">
        <f t="shared" ca="1" si="63"/>
        <v>0</v>
      </c>
      <c r="U98" s="99">
        <f t="shared" ca="1" si="64"/>
        <v>0</v>
      </c>
      <c r="V98" s="99">
        <f t="shared" ca="1" si="65"/>
        <v>0</v>
      </c>
      <c r="W98" s="99">
        <f t="shared" ca="1" si="66"/>
        <v>0</v>
      </c>
      <c r="X98" s="99">
        <f t="shared" ca="1" si="67"/>
        <v>0</v>
      </c>
      <c r="Y98" s="99">
        <f t="shared" ca="1" si="68"/>
        <v>0</v>
      </c>
      <c r="Z98" s="99">
        <f t="shared" ca="1" si="69"/>
        <v>0</v>
      </c>
      <c r="AA98" s="99">
        <f t="shared" ca="1" si="70"/>
        <v>0</v>
      </c>
      <c r="AB98" s="99">
        <f t="shared" ca="1" si="71"/>
        <v>0</v>
      </c>
      <c r="AC98" s="99">
        <f t="shared" ca="1" si="72"/>
        <v>0</v>
      </c>
      <c r="AD98" s="99">
        <f t="shared" ca="1" si="73"/>
        <v>0</v>
      </c>
      <c r="AE98" s="99">
        <f t="shared" ca="1" si="74"/>
        <v>0</v>
      </c>
      <c r="AF98" s="99">
        <f t="shared" ca="1" si="75"/>
        <v>0</v>
      </c>
      <c r="AG98" s="105">
        <f t="shared" ca="1" si="76"/>
        <v>0</v>
      </c>
      <c r="AH98" s="105">
        <f t="shared" ca="1" si="76"/>
        <v>0</v>
      </c>
      <c r="AI98" s="105">
        <f t="shared" ca="1" si="76"/>
        <v>0</v>
      </c>
      <c r="AJ98" s="110">
        <f t="shared" ca="1" si="76"/>
        <v>0</v>
      </c>
      <c r="AK98" s="2"/>
      <c r="AL98" s="1" t="str">
        <f t="shared" ca="1" si="77"/>
        <v>OK</v>
      </c>
      <c r="AM98" s="1" t="str">
        <f t="shared" ca="1" si="78"/>
        <v>OK</v>
      </c>
      <c r="AN98" s="1" t="str">
        <f t="shared" ca="1" si="79"/>
        <v>OK</v>
      </c>
      <c r="AO98" s="1" t="str">
        <f t="shared" ca="1" si="80"/>
        <v>OK</v>
      </c>
      <c r="AP98" s="1" t="str">
        <f t="shared" ca="1" si="81"/>
        <v>OK</v>
      </c>
    </row>
    <row r="99" spans="1:42" s="1" customFormat="1">
      <c r="A99" s="2">
        <v>95</v>
      </c>
      <c r="B99" s="7">
        <f t="shared" ca="1" si="52"/>
        <v>0</v>
      </c>
      <c r="C99" s="93">
        <f t="shared" ca="1" si="53"/>
        <v>0</v>
      </c>
      <c r="D99" s="94">
        <f t="shared" ca="1" si="45"/>
        <v>0</v>
      </c>
      <c r="E99" s="93">
        <f t="shared" ca="1" si="54"/>
        <v>0</v>
      </c>
      <c r="F99" s="94">
        <f t="shared" ca="1" si="46"/>
        <v>0</v>
      </c>
      <c r="G99" s="93">
        <f t="shared" ca="1" si="47"/>
        <v>0</v>
      </c>
      <c r="H99" s="94">
        <f t="shared" ca="1" si="48"/>
        <v>0</v>
      </c>
      <c r="I99" s="93">
        <f t="shared" ca="1" si="49"/>
        <v>0</v>
      </c>
      <c r="J99" s="94">
        <f t="shared" ca="1" si="51"/>
        <v>0</v>
      </c>
      <c r="K99" s="99">
        <f t="shared" ca="1" si="50"/>
        <v>0</v>
      </c>
      <c r="L99" s="99">
        <f t="shared" ca="1" si="55"/>
        <v>0</v>
      </c>
      <c r="M99" s="99">
        <f t="shared" ca="1" si="56"/>
        <v>0</v>
      </c>
      <c r="N99" s="99">
        <f t="shared" ca="1" si="57"/>
        <v>0</v>
      </c>
      <c r="O99" s="99">
        <f t="shared" ca="1" si="58"/>
        <v>0</v>
      </c>
      <c r="P99" s="99">
        <f t="shared" ca="1" si="59"/>
        <v>0</v>
      </c>
      <c r="Q99" s="99">
        <f t="shared" ca="1" si="60"/>
        <v>0</v>
      </c>
      <c r="R99" s="99">
        <f t="shared" ca="1" si="61"/>
        <v>0</v>
      </c>
      <c r="S99" s="99">
        <f t="shared" ca="1" si="62"/>
        <v>0</v>
      </c>
      <c r="T99" s="99">
        <f t="shared" ca="1" si="63"/>
        <v>0</v>
      </c>
      <c r="U99" s="99">
        <f t="shared" ca="1" si="64"/>
        <v>0</v>
      </c>
      <c r="V99" s="99">
        <f t="shared" ca="1" si="65"/>
        <v>0</v>
      </c>
      <c r="W99" s="99">
        <f t="shared" ca="1" si="66"/>
        <v>0</v>
      </c>
      <c r="X99" s="99">
        <f t="shared" ca="1" si="67"/>
        <v>0</v>
      </c>
      <c r="Y99" s="99">
        <f t="shared" ca="1" si="68"/>
        <v>0</v>
      </c>
      <c r="Z99" s="99">
        <f t="shared" ca="1" si="69"/>
        <v>0</v>
      </c>
      <c r="AA99" s="99">
        <f t="shared" ca="1" si="70"/>
        <v>0</v>
      </c>
      <c r="AB99" s="99">
        <f t="shared" ca="1" si="71"/>
        <v>0</v>
      </c>
      <c r="AC99" s="99">
        <f t="shared" ca="1" si="72"/>
        <v>0</v>
      </c>
      <c r="AD99" s="99">
        <f t="shared" ca="1" si="73"/>
        <v>0</v>
      </c>
      <c r="AE99" s="99">
        <f t="shared" ca="1" si="74"/>
        <v>0</v>
      </c>
      <c r="AF99" s="99">
        <f t="shared" ca="1" si="75"/>
        <v>0</v>
      </c>
      <c r="AG99" s="105">
        <f t="shared" ca="1" si="76"/>
        <v>0</v>
      </c>
      <c r="AH99" s="105">
        <f t="shared" ca="1" si="76"/>
        <v>0</v>
      </c>
      <c r="AI99" s="105">
        <f t="shared" ca="1" si="76"/>
        <v>0</v>
      </c>
      <c r="AJ99" s="110">
        <f t="shared" ca="1" si="76"/>
        <v>0</v>
      </c>
      <c r="AK99" s="2"/>
      <c r="AL99" s="1" t="str">
        <f t="shared" ca="1" si="77"/>
        <v>OK</v>
      </c>
      <c r="AM99" s="1" t="str">
        <f t="shared" ca="1" si="78"/>
        <v>OK</v>
      </c>
      <c r="AN99" s="1" t="str">
        <f t="shared" ca="1" si="79"/>
        <v>OK</v>
      </c>
      <c r="AO99" s="1" t="str">
        <f t="shared" ca="1" si="80"/>
        <v>OK</v>
      </c>
      <c r="AP99" s="1" t="str">
        <f t="shared" ca="1" si="81"/>
        <v>OK</v>
      </c>
    </row>
    <row r="100" spans="1:42" s="1" customFormat="1">
      <c r="A100" s="2">
        <v>96</v>
      </c>
      <c r="B100" s="7">
        <f t="shared" ca="1" si="52"/>
        <v>0</v>
      </c>
      <c r="C100" s="93">
        <f t="shared" ca="1" si="53"/>
        <v>0</v>
      </c>
      <c r="D100" s="94">
        <f t="shared" ca="1" si="45"/>
        <v>0</v>
      </c>
      <c r="E100" s="93">
        <f t="shared" ca="1" si="54"/>
        <v>0</v>
      </c>
      <c r="F100" s="94">
        <f t="shared" ca="1" si="46"/>
        <v>0</v>
      </c>
      <c r="G100" s="93">
        <f t="shared" ca="1" si="47"/>
        <v>0</v>
      </c>
      <c r="H100" s="94">
        <f t="shared" ca="1" si="48"/>
        <v>0</v>
      </c>
      <c r="I100" s="93">
        <f t="shared" ca="1" si="49"/>
        <v>0</v>
      </c>
      <c r="J100" s="94">
        <f t="shared" ca="1" si="51"/>
        <v>0</v>
      </c>
      <c r="K100" s="99">
        <f t="shared" ca="1" si="50"/>
        <v>0</v>
      </c>
      <c r="L100" s="99">
        <f t="shared" ca="1" si="55"/>
        <v>0</v>
      </c>
      <c r="M100" s="99">
        <f t="shared" ca="1" si="56"/>
        <v>0</v>
      </c>
      <c r="N100" s="99">
        <f t="shared" ca="1" si="57"/>
        <v>0</v>
      </c>
      <c r="O100" s="99">
        <f t="shared" ca="1" si="58"/>
        <v>0</v>
      </c>
      <c r="P100" s="99">
        <f t="shared" ca="1" si="59"/>
        <v>0</v>
      </c>
      <c r="Q100" s="99">
        <f t="shared" ca="1" si="60"/>
        <v>0</v>
      </c>
      <c r="R100" s="99">
        <f t="shared" ca="1" si="61"/>
        <v>0</v>
      </c>
      <c r="S100" s="99">
        <f t="shared" ca="1" si="62"/>
        <v>0</v>
      </c>
      <c r="T100" s="99">
        <f t="shared" ca="1" si="63"/>
        <v>0</v>
      </c>
      <c r="U100" s="99">
        <f t="shared" ca="1" si="64"/>
        <v>0</v>
      </c>
      <c r="V100" s="99">
        <f t="shared" ca="1" si="65"/>
        <v>0</v>
      </c>
      <c r="W100" s="99">
        <f t="shared" ca="1" si="66"/>
        <v>0</v>
      </c>
      <c r="X100" s="99">
        <f t="shared" ca="1" si="67"/>
        <v>0</v>
      </c>
      <c r="Y100" s="99">
        <f t="shared" ca="1" si="68"/>
        <v>0</v>
      </c>
      <c r="Z100" s="99">
        <f t="shared" ca="1" si="69"/>
        <v>0</v>
      </c>
      <c r="AA100" s="99">
        <f t="shared" ca="1" si="70"/>
        <v>0</v>
      </c>
      <c r="AB100" s="99">
        <f t="shared" ca="1" si="71"/>
        <v>0</v>
      </c>
      <c r="AC100" s="99">
        <f t="shared" ca="1" si="72"/>
        <v>0</v>
      </c>
      <c r="AD100" s="99">
        <f t="shared" ca="1" si="73"/>
        <v>0</v>
      </c>
      <c r="AE100" s="99">
        <f t="shared" ca="1" si="74"/>
        <v>0</v>
      </c>
      <c r="AF100" s="99">
        <f t="shared" ca="1" si="75"/>
        <v>0</v>
      </c>
      <c r="AG100" s="105">
        <f t="shared" ca="1" si="76"/>
        <v>0</v>
      </c>
      <c r="AH100" s="105">
        <f t="shared" ca="1" si="76"/>
        <v>0</v>
      </c>
      <c r="AI100" s="105">
        <f t="shared" ca="1" si="76"/>
        <v>0</v>
      </c>
      <c r="AJ100" s="110">
        <f t="shared" ca="1" si="76"/>
        <v>0</v>
      </c>
      <c r="AK100" s="2"/>
      <c r="AL100" s="1" t="str">
        <f t="shared" ca="1" si="77"/>
        <v>OK</v>
      </c>
      <c r="AM100" s="1" t="str">
        <f t="shared" ca="1" si="78"/>
        <v>OK</v>
      </c>
      <c r="AN100" s="1" t="str">
        <f t="shared" ca="1" si="79"/>
        <v>OK</v>
      </c>
      <c r="AO100" s="1" t="str">
        <f t="shared" ca="1" si="80"/>
        <v>OK</v>
      </c>
      <c r="AP100" s="1" t="str">
        <f t="shared" ca="1" si="81"/>
        <v>OK</v>
      </c>
    </row>
    <row r="101" spans="1:42" s="1" customFormat="1">
      <c r="A101" s="2">
        <v>97</v>
      </c>
      <c r="B101" s="7">
        <f t="shared" ca="1" si="52"/>
        <v>0</v>
      </c>
      <c r="C101" s="93">
        <f t="shared" ca="1" si="53"/>
        <v>0</v>
      </c>
      <c r="D101" s="94">
        <f t="shared" ca="1" si="45"/>
        <v>0</v>
      </c>
      <c r="E101" s="93">
        <f t="shared" ca="1" si="54"/>
        <v>0</v>
      </c>
      <c r="F101" s="94">
        <f t="shared" ca="1" si="46"/>
        <v>0</v>
      </c>
      <c r="G101" s="93">
        <f t="shared" ca="1" si="47"/>
        <v>0</v>
      </c>
      <c r="H101" s="94">
        <f t="shared" ca="1" si="48"/>
        <v>0</v>
      </c>
      <c r="I101" s="93">
        <f t="shared" ca="1" si="49"/>
        <v>0</v>
      </c>
      <c r="J101" s="94">
        <f t="shared" ca="1" si="51"/>
        <v>0</v>
      </c>
      <c r="K101" s="99">
        <f t="shared" ca="1" si="50"/>
        <v>0</v>
      </c>
      <c r="L101" s="99">
        <f t="shared" ca="1" si="55"/>
        <v>0</v>
      </c>
      <c r="M101" s="99">
        <f t="shared" ca="1" si="56"/>
        <v>0</v>
      </c>
      <c r="N101" s="99">
        <f t="shared" ca="1" si="57"/>
        <v>0</v>
      </c>
      <c r="O101" s="99">
        <f t="shared" ca="1" si="58"/>
        <v>0</v>
      </c>
      <c r="P101" s="99">
        <f t="shared" ca="1" si="59"/>
        <v>0</v>
      </c>
      <c r="Q101" s="99">
        <f t="shared" ca="1" si="60"/>
        <v>0</v>
      </c>
      <c r="R101" s="99">
        <f t="shared" ca="1" si="61"/>
        <v>0</v>
      </c>
      <c r="S101" s="99">
        <f t="shared" ca="1" si="62"/>
        <v>0</v>
      </c>
      <c r="T101" s="99">
        <f t="shared" ca="1" si="63"/>
        <v>0</v>
      </c>
      <c r="U101" s="99">
        <f t="shared" ca="1" si="64"/>
        <v>0</v>
      </c>
      <c r="V101" s="99">
        <f t="shared" ca="1" si="65"/>
        <v>0</v>
      </c>
      <c r="W101" s="99">
        <f t="shared" ca="1" si="66"/>
        <v>0</v>
      </c>
      <c r="X101" s="99">
        <f t="shared" ca="1" si="67"/>
        <v>0</v>
      </c>
      <c r="Y101" s="99">
        <f t="shared" ca="1" si="68"/>
        <v>0</v>
      </c>
      <c r="Z101" s="99">
        <f t="shared" ca="1" si="69"/>
        <v>0</v>
      </c>
      <c r="AA101" s="99">
        <f t="shared" ca="1" si="70"/>
        <v>0</v>
      </c>
      <c r="AB101" s="99">
        <f t="shared" ca="1" si="71"/>
        <v>0</v>
      </c>
      <c r="AC101" s="99">
        <f t="shared" ca="1" si="72"/>
        <v>0</v>
      </c>
      <c r="AD101" s="99">
        <f t="shared" ca="1" si="73"/>
        <v>0</v>
      </c>
      <c r="AE101" s="99">
        <f t="shared" ca="1" si="74"/>
        <v>0</v>
      </c>
      <c r="AF101" s="99">
        <f t="shared" ca="1" si="75"/>
        <v>0</v>
      </c>
      <c r="AG101" s="105">
        <f t="shared" ca="1" si="76"/>
        <v>0</v>
      </c>
      <c r="AH101" s="105">
        <f t="shared" ca="1" si="76"/>
        <v>0</v>
      </c>
      <c r="AI101" s="105">
        <f t="shared" ca="1" si="76"/>
        <v>0</v>
      </c>
      <c r="AJ101" s="110">
        <f t="shared" ca="1" si="76"/>
        <v>0</v>
      </c>
      <c r="AK101" s="2"/>
      <c r="AL101" s="1" t="str">
        <f t="shared" ca="1" si="77"/>
        <v>OK</v>
      </c>
      <c r="AM101" s="1" t="str">
        <f t="shared" ca="1" si="78"/>
        <v>OK</v>
      </c>
      <c r="AN101" s="1" t="str">
        <f t="shared" ca="1" si="79"/>
        <v>OK</v>
      </c>
      <c r="AO101" s="1" t="str">
        <f t="shared" ca="1" si="80"/>
        <v>OK</v>
      </c>
      <c r="AP101" s="1" t="str">
        <f t="shared" ca="1" si="81"/>
        <v>OK</v>
      </c>
    </row>
    <row r="102" spans="1:42" s="1" customFormat="1">
      <c r="A102" s="2">
        <v>98</v>
      </c>
      <c r="B102" s="7">
        <f t="shared" ca="1" si="52"/>
        <v>0</v>
      </c>
      <c r="C102" s="93">
        <f t="shared" ca="1" si="53"/>
        <v>0</v>
      </c>
      <c r="D102" s="94">
        <f t="shared" ca="1" si="45"/>
        <v>0</v>
      </c>
      <c r="E102" s="93">
        <f t="shared" ca="1" si="54"/>
        <v>0</v>
      </c>
      <c r="F102" s="94">
        <f t="shared" ca="1" si="46"/>
        <v>0</v>
      </c>
      <c r="G102" s="93">
        <f t="shared" ca="1" si="47"/>
        <v>0</v>
      </c>
      <c r="H102" s="94">
        <f t="shared" ca="1" si="48"/>
        <v>0</v>
      </c>
      <c r="I102" s="93">
        <f t="shared" ca="1" si="49"/>
        <v>0</v>
      </c>
      <c r="J102" s="94">
        <f t="shared" ca="1" si="51"/>
        <v>0</v>
      </c>
      <c r="K102" s="99">
        <f t="shared" ca="1" si="50"/>
        <v>0</v>
      </c>
      <c r="L102" s="99">
        <f t="shared" ca="1" si="55"/>
        <v>0</v>
      </c>
      <c r="M102" s="99">
        <f t="shared" ca="1" si="56"/>
        <v>0</v>
      </c>
      <c r="N102" s="99">
        <f t="shared" ca="1" si="57"/>
        <v>0</v>
      </c>
      <c r="O102" s="99">
        <f t="shared" ca="1" si="58"/>
        <v>0</v>
      </c>
      <c r="P102" s="99">
        <f t="shared" ca="1" si="59"/>
        <v>0</v>
      </c>
      <c r="Q102" s="99">
        <f t="shared" ca="1" si="60"/>
        <v>0</v>
      </c>
      <c r="R102" s="99">
        <f t="shared" ca="1" si="61"/>
        <v>0</v>
      </c>
      <c r="S102" s="99">
        <f t="shared" ca="1" si="62"/>
        <v>0</v>
      </c>
      <c r="T102" s="99">
        <f t="shared" ca="1" si="63"/>
        <v>0</v>
      </c>
      <c r="U102" s="99">
        <f t="shared" ca="1" si="64"/>
        <v>0</v>
      </c>
      <c r="V102" s="99">
        <f t="shared" ca="1" si="65"/>
        <v>0</v>
      </c>
      <c r="W102" s="99">
        <f t="shared" ca="1" si="66"/>
        <v>0</v>
      </c>
      <c r="X102" s="99">
        <f t="shared" ca="1" si="67"/>
        <v>0</v>
      </c>
      <c r="Y102" s="99">
        <f t="shared" ca="1" si="68"/>
        <v>0</v>
      </c>
      <c r="Z102" s="99">
        <f t="shared" ca="1" si="69"/>
        <v>0</v>
      </c>
      <c r="AA102" s="99">
        <f t="shared" ca="1" si="70"/>
        <v>0</v>
      </c>
      <c r="AB102" s="99">
        <f t="shared" ca="1" si="71"/>
        <v>0</v>
      </c>
      <c r="AC102" s="99">
        <f t="shared" ca="1" si="72"/>
        <v>0</v>
      </c>
      <c r="AD102" s="99">
        <f t="shared" ca="1" si="73"/>
        <v>0</v>
      </c>
      <c r="AE102" s="99">
        <f t="shared" ca="1" si="74"/>
        <v>0</v>
      </c>
      <c r="AF102" s="99">
        <f t="shared" ca="1" si="75"/>
        <v>0</v>
      </c>
      <c r="AG102" s="105">
        <f t="shared" ca="1" si="76"/>
        <v>0</v>
      </c>
      <c r="AH102" s="105">
        <f t="shared" ca="1" si="76"/>
        <v>0</v>
      </c>
      <c r="AI102" s="105">
        <f t="shared" ca="1" si="76"/>
        <v>0</v>
      </c>
      <c r="AJ102" s="110">
        <f t="shared" ca="1" si="76"/>
        <v>0</v>
      </c>
      <c r="AK102" s="2"/>
      <c r="AL102" s="1" t="str">
        <f t="shared" ca="1" si="77"/>
        <v>OK</v>
      </c>
      <c r="AM102" s="1" t="str">
        <f t="shared" ca="1" si="78"/>
        <v>OK</v>
      </c>
      <c r="AN102" s="1" t="str">
        <f t="shared" ca="1" si="79"/>
        <v>OK</v>
      </c>
      <c r="AO102" s="1" t="str">
        <f t="shared" ca="1" si="80"/>
        <v>OK</v>
      </c>
      <c r="AP102" s="1" t="str">
        <f t="shared" ca="1" si="81"/>
        <v>OK</v>
      </c>
    </row>
    <row r="103" spans="1:42" s="1" customFormat="1">
      <c r="A103" s="2">
        <v>99</v>
      </c>
      <c r="B103" s="7">
        <f t="shared" ca="1" si="52"/>
        <v>0</v>
      </c>
      <c r="C103" s="93">
        <f t="shared" ca="1" si="53"/>
        <v>0</v>
      </c>
      <c r="D103" s="94">
        <f t="shared" ca="1" si="45"/>
        <v>0</v>
      </c>
      <c r="E103" s="93">
        <f t="shared" ca="1" si="54"/>
        <v>0</v>
      </c>
      <c r="F103" s="94">
        <f t="shared" ca="1" si="46"/>
        <v>0</v>
      </c>
      <c r="G103" s="93">
        <f t="shared" ca="1" si="47"/>
        <v>0</v>
      </c>
      <c r="H103" s="94">
        <f t="shared" ca="1" si="48"/>
        <v>0</v>
      </c>
      <c r="I103" s="93">
        <f t="shared" ca="1" si="49"/>
        <v>0</v>
      </c>
      <c r="J103" s="94">
        <f t="shared" ca="1" si="51"/>
        <v>0</v>
      </c>
      <c r="K103" s="99">
        <f t="shared" ca="1" si="50"/>
        <v>0</v>
      </c>
      <c r="L103" s="99">
        <f t="shared" ca="1" si="55"/>
        <v>0</v>
      </c>
      <c r="M103" s="99">
        <f t="shared" ca="1" si="56"/>
        <v>0</v>
      </c>
      <c r="N103" s="99">
        <f t="shared" ca="1" si="57"/>
        <v>0</v>
      </c>
      <c r="O103" s="99">
        <f t="shared" ca="1" si="58"/>
        <v>0</v>
      </c>
      <c r="P103" s="99">
        <f t="shared" ca="1" si="59"/>
        <v>0</v>
      </c>
      <c r="Q103" s="99">
        <f t="shared" ca="1" si="60"/>
        <v>0</v>
      </c>
      <c r="R103" s="99">
        <f t="shared" ca="1" si="61"/>
        <v>0</v>
      </c>
      <c r="S103" s="99">
        <f t="shared" ca="1" si="62"/>
        <v>0</v>
      </c>
      <c r="T103" s="99">
        <f t="shared" ca="1" si="63"/>
        <v>0</v>
      </c>
      <c r="U103" s="99">
        <f t="shared" ca="1" si="64"/>
        <v>0</v>
      </c>
      <c r="V103" s="99">
        <f t="shared" ca="1" si="65"/>
        <v>0</v>
      </c>
      <c r="W103" s="99">
        <f t="shared" ca="1" si="66"/>
        <v>0</v>
      </c>
      <c r="X103" s="99">
        <f t="shared" ca="1" si="67"/>
        <v>0</v>
      </c>
      <c r="Y103" s="99">
        <f t="shared" ca="1" si="68"/>
        <v>0</v>
      </c>
      <c r="Z103" s="99">
        <f t="shared" ca="1" si="69"/>
        <v>0</v>
      </c>
      <c r="AA103" s="99">
        <f t="shared" ca="1" si="70"/>
        <v>0</v>
      </c>
      <c r="AB103" s="99">
        <f t="shared" ca="1" si="71"/>
        <v>0</v>
      </c>
      <c r="AC103" s="99">
        <f t="shared" ca="1" si="72"/>
        <v>0</v>
      </c>
      <c r="AD103" s="99">
        <f t="shared" ca="1" si="73"/>
        <v>0</v>
      </c>
      <c r="AE103" s="99">
        <f t="shared" ca="1" si="74"/>
        <v>0</v>
      </c>
      <c r="AF103" s="99">
        <f t="shared" ca="1" si="75"/>
        <v>0</v>
      </c>
      <c r="AG103" s="105">
        <f t="shared" ca="1" si="76"/>
        <v>0</v>
      </c>
      <c r="AH103" s="105">
        <f t="shared" ca="1" si="76"/>
        <v>0</v>
      </c>
      <c r="AI103" s="105">
        <f t="shared" ca="1" si="76"/>
        <v>0</v>
      </c>
      <c r="AJ103" s="110">
        <f t="shared" ca="1" si="76"/>
        <v>0</v>
      </c>
      <c r="AK103" s="2"/>
      <c r="AL103" s="1" t="str">
        <f t="shared" ca="1" si="77"/>
        <v>OK</v>
      </c>
      <c r="AM103" s="1" t="str">
        <f t="shared" ca="1" si="78"/>
        <v>OK</v>
      </c>
      <c r="AN103" s="1" t="str">
        <f t="shared" ca="1" si="79"/>
        <v>OK</v>
      </c>
      <c r="AO103" s="1" t="str">
        <f t="shared" ca="1" si="80"/>
        <v>OK</v>
      </c>
      <c r="AP103" s="1" t="str">
        <f t="shared" ca="1" si="81"/>
        <v>OK</v>
      </c>
    </row>
    <row r="104" spans="1:42" s="1" customFormat="1">
      <c r="A104" s="2">
        <v>100</v>
      </c>
      <c r="B104" s="7">
        <f t="shared" ca="1" si="52"/>
        <v>0</v>
      </c>
      <c r="C104" s="93">
        <f t="shared" ca="1" si="53"/>
        <v>0</v>
      </c>
      <c r="D104" s="94">
        <f t="shared" ca="1" si="45"/>
        <v>0</v>
      </c>
      <c r="E104" s="93">
        <f t="shared" ca="1" si="54"/>
        <v>0</v>
      </c>
      <c r="F104" s="94">
        <f t="shared" ca="1" si="46"/>
        <v>0</v>
      </c>
      <c r="G104" s="93">
        <f t="shared" ca="1" si="47"/>
        <v>0</v>
      </c>
      <c r="H104" s="94">
        <f t="shared" ca="1" si="48"/>
        <v>0</v>
      </c>
      <c r="I104" s="93">
        <f t="shared" ca="1" si="49"/>
        <v>0</v>
      </c>
      <c r="J104" s="94">
        <f t="shared" ca="1" si="51"/>
        <v>0</v>
      </c>
      <c r="K104" s="99">
        <f t="shared" ca="1" si="50"/>
        <v>0</v>
      </c>
      <c r="L104" s="99">
        <f t="shared" ca="1" si="55"/>
        <v>0</v>
      </c>
      <c r="M104" s="99">
        <f t="shared" ca="1" si="56"/>
        <v>0</v>
      </c>
      <c r="N104" s="99">
        <f t="shared" ca="1" si="57"/>
        <v>0</v>
      </c>
      <c r="O104" s="99">
        <f t="shared" ca="1" si="58"/>
        <v>0</v>
      </c>
      <c r="P104" s="99">
        <f t="shared" ca="1" si="59"/>
        <v>0</v>
      </c>
      <c r="Q104" s="99">
        <f t="shared" ca="1" si="60"/>
        <v>0</v>
      </c>
      <c r="R104" s="99">
        <f t="shared" ca="1" si="61"/>
        <v>0</v>
      </c>
      <c r="S104" s="99">
        <f t="shared" ca="1" si="62"/>
        <v>0</v>
      </c>
      <c r="T104" s="99">
        <f t="shared" ca="1" si="63"/>
        <v>0</v>
      </c>
      <c r="U104" s="99">
        <f t="shared" ca="1" si="64"/>
        <v>0</v>
      </c>
      <c r="V104" s="99">
        <f t="shared" ca="1" si="65"/>
        <v>0</v>
      </c>
      <c r="W104" s="99">
        <f t="shared" ca="1" si="66"/>
        <v>0</v>
      </c>
      <c r="X104" s="99">
        <f t="shared" ca="1" si="67"/>
        <v>0</v>
      </c>
      <c r="Y104" s="99">
        <f t="shared" ca="1" si="68"/>
        <v>0</v>
      </c>
      <c r="Z104" s="99">
        <f t="shared" ca="1" si="69"/>
        <v>0</v>
      </c>
      <c r="AA104" s="99">
        <f t="shared" ca="1" si="70"/>
        <v>0</v>
      </c>
      <c r="AB104" s="99">
        <f t="shared" ca="1" si="71"/>
        <v>0</v>
      </c>
      <c r="AC104" s="99">
        <f t="shared" ca="1" si="72"/>
        <v>0</v>
      </c>
      <c r="AD104" s="99">
        <f t="shared" ca="1" si="73"/>
        <v>0</v>
      </c>
      <c r="AE104" s="99">
        <f t="shared" ca="1" si="74"/>
        <v>0</v>
      </c>
      <c r="AF104" s="99">
        <f t="shared" ca="1" si="75"/>
        <v>0</v>
      </c>
      <c r="AG104" s="105">
        <f t="shared" ca="1" si="76"/>
        <v>0</v>
      </c>
      <c r="AH104" s="105">
        <f t="shared" ca="1" si="76"/>
        <v>0</v>
      </c>
      <c r="AI104" s="105">
        <f t="shared" ca="1" si="76"/>
        <v>0</v>
      </c>
      <c r="AJ104" s="110">
        <f t="shared" ca="1" si="76"/>
        <v>0</v>
      </c>
      <c r="AK104" s="2"/>
      <c r="AL104" s="1" t="str">
        <f t="shared" ca="1" si="77"/>
        <v>OK</v>
      </c>
      <c r="AM104" s="1" t="str">
        <f t="shared" ca="1" si="78"/>
        <v>OK</v>
      </c>
      <c r="AN104" s="1" t="str">
        <f t="shared" ca="1" si="79"/>
        <v>OK</v>
      </c>
      <c r="AO104" s="1" t="str">
        <f t="shared" ca="1" si="80"/>
        <v>OK</v>
      </c>
      <c r="AP104" s="1" t="str">
        <f t="shared" ca="1" si="81"/>
        <v>OK</v>
      </c>
    </row>
  </sheetData>
  <sheetProtection password="CC71" sheet="1" objects="1" scenarios="1"/>
  <mergeCells count="17">
    <mergeCell ref="U2:V2"/>
    <mergeCell ref="S2:T2"/>
    <mergeCell ref="AE2:AF2"/>
    <mergeCell ref="W2:X2"/>
    <mergeCell ref="AC2:AD2"/>
    <mergeCell ref="AA2:AB2"/>
    <mergeCell ref="Y2:Z2"/>
    <mergeCell ref="G2:G3"/>
    <mergeCell ref="A2:A3"/>
    <mergeCell ref="B2:B3"/>
    <mergeCell ref="E2:E3"/>
    <mergeCell ref="C2:C3"/>
    <mergeCell ref="K2:L2"/>
    <mergeCell ref="M2:N2"/>
    <mergeCell ref="O2:P2"/>
    <mergeCell ref="Q2:R2"/>
    <mergeCell ref="I2:I3"/>
  </mergeCells>
  <phoneticPr fontId="2"/>
  <conditionalFormatting sqref="AL4">
    <cfRule type="expression" dxfId="4400" priority="1">
      <formula>$AL$4="NG"</formula>
    </cfRule>
  </conditionalFormatting>
  <pageMargins left="0.7" right="0.7" top="0.75" bottom="0.75" header="0.3" footer="0.3"/>
  <pageSetup paperSize="9" scale="3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9CDB-6D87-4417-A44F-3350DB754EE8}">
  <dimension ref="A1:U85"/>
  <sheetViews>
    <sheetView view="pageBreakPreview" topLeftCell="A16" zoomScaleNormal="100" zoomScaleSheetLayoutView="100" workbookViewId="0">
      <selection activeCell="B23" sqref="B23"/>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695" priority="42">
      <formula>$I29="追加"</formula>
    </cfRule>
    <cfRule type="expression" dxfId="3694" priority="43">
      <formula>$I29="新規"</formula>
    </cfRule>
  </conditionalFormatting>
  <conditionalFormatting sqref="F58:K58 A58:A59">
    <cfRule type="expression" dxfId="3693" priority="41">
      <formula>$C$39=0</formula>
    </cfRule>
  </conditionalFormatting>
  <conditionalFormatting sqref="C37">
    <cfRule type="expression" dxfId="3692" priority="39">
      <formula>$C$37&gt;$B$37/2</formula>
    </cfRule>
    <cfRule type="expression" dxfId="3691" priority="40">
      <formula>$C$37&gt;10000000</formula>
    </cfRule>
  </conditionalFormatting>
  <conditionalFormatting sqref="C38">
    <cfRule type="expression" dxfId="3690" priority="37">
      <formula>$C$38&gt;$B$38/2</formula>
    </cfRule>
    <cfRule type="expression" dxfId="3689" priority="38">
      <formula>$C$38&gt;1000000</formula>
    </cfRule>
  </conditionalFormatting>
  <conditionalFormatting sqref="C39">
    <cfRule type="expression" dxfId="3688" priority="35">
      <formula>$C$39&gt;$B$39/2</formula>
    </cfRule>
    <cfRule type="expression" dxfId="3687" priority="36">
      <formula>$C$39&gt;100000</formula>
    </cfRule>
  </conditionalFormatting>
  <conditionalFormatting sqref="N7">
    <cfRule type="expression" dxfId="3686" priority="32">
      <formula>N7="NG"</formula>
    </cfRule>
  </conditionalFormatting>
  <conditionalFormatting sqref="J23:M24 J27:M30 J32:M34">
    <cfRule type="expression" dxfId="3685" priority="14">
      <formula>$I23="追加"</formula>
    </cfRule>
    <cfRule type="expression" dxfId="3684" priority="34">
      <formula>$I23="新規"</formula>
    </cfRule>
  </conditionalFormatting>
  <conditionalFormatting sqref="B37:B39">
    <cfRule type="expression" dxfId="3683" priority="33">
      <formula>($C37+$D37+$E37)&lt;&gt;$B37</formula>
    </cfRule>
  </conditionalFormatting>
  <conditionalFormatting sqref="N37:P39">
    <cfRule type="expression" dxfId="3682" priority="30">
      <formula>N37="NG"</formula>
    </cfRule>
    <cfRule type="expression" dxfId="3681" priority="31">
      <formula>$N19="NG"</formula>
    </cfRule>
  </conditionalFormatting>
  <conditionalFormatting sqref="P40">
    <cfRule type="expression" dxfId="3680" priority="28">
      <formula>P40="NG"</formula>
    </cfRule>
    <cfRule type="expression" dxfId="3679" priority="29">
      <formula>$N22="NG"</formula>
    </cfRule>
  </conditionalFormatting>
  <conditionalFormatting sqref="N58:N59">
    <cfRule type="expression" dxfId="3678" priority="26">
      <formula>N58="NG"</formula>
    </cfRule>
    <cfRule type="expression" dxfId="3677" priority="27">
      <formula>$N41="NG"</formula>
    </cfRule>
  </conditionalFormatting>
  <conditionalFormatting sqref="N63">
    <cfRule type="expression" dxfId="3676" priority="25">
      <formula>N63="NG"</formula>
    </cfRule>
  </conditionalFormatting>
  <conditionalFormatting sqref="N3">
    <cfRule type="expression" dxfId="3675" priority="23">
      <formula>$N3&lt;&gt;"要修正！"</formula>
    </cfRule>
    <cfRule type="expression" dxfId="3674" priority="24">
      <formula>$N3="要修正！"</formula>
    </cfRule>
  </conditionalFormatting>
  <conditionalFormatting sqref="O32:O34 O23:O30">
    <cfRule type="expression" dxfId="3673" priority="44">
      <formula>O23="NG"</formula>
    </cfRule>
  </conditionalFormatting>
  <conditionalFormatting sqref="A57:B57">
    <cfRule type="expression" dxfId="3672" priority="22">
      <formula>$C$39=0</formula>
    </cfRule>
  </conditionalFormatting>
  <conditionalFormatting sqref="O57">
    <cfRule type="expression" dxfId="3671" priority="21">
      <formula>O57="NG"</formula>
    </cfRule>
  </conditionalFormatting>
  <conditionalFormatting sqref="N57">
    <cfRule type="expression" dxfId="3670" priority="19">
      <formula>N57="NG"</formula>
    </cfRule>
    <cfRule type="expression" dxfId="3669" priority="20">
      <formula>$N40="NG"</formula>
    </cfRule>
  </conditionalFormatting>
  <conditionalFormatting sqref="N70">
    <cfRule type="expression" dxfId="3668" priority="18">
      <formula>N70="NG"</formula>
    </cfRule>
  </conditionalFormatting>
  <conditionalFormatting sqref="N23:N34">
    <cfRule type="expression" dxfId="3667" priority="17">
      <formula>N23="NG"</formula>
    </cfRule>
  </conditionalFormatting>
  <conditionalFormatting sqref="O10:O17">
    <cfRule type="expression" dxfId="3666" priority="15">
      <formula>$O10="NG"</formula>
    </cfRule>
    <cfRule type="expression" dxfId="3665" priority="16">
      <formula>$N1048570="NG"</formula>
    </cfRule>
  </conditionalFormatting>
  <conditionalFormatting sqref="P32:P34 P23:P30">
    <cfRule type="expression" dxfId="3664" priority="13">
      <formula>P23="NG"</formula>
    </cfRule>
  </conditionalFormatting>
  <conditionalFormatting sqref="L31:M31">
    <cfRule type="expression" dxfId="3663" priority="10">
      <formula>$I31="追加"</formula>
    </cfRule>
    <cfRule type="expression" dxfId="3662" priority="11">
      <formula>$I31="新規"</formula>
    </cfRule>
  </conditionalFormatting>
  <conditionalFormatting sqref="J31:M31">
    <cfRule type="expression" dxfId="3661" priority="8">
      <formula>$I31="追加"</formula>
    </cfRule>
    <cfRule type="expression" dxfId="3660" priority="9">
      <formula>$I31="新規"</formula>
    </cfRule>
  </conditionalFormatting>
  <conditionalFormatting sqref="O31">
    <cfRule type="expression" dxfId="3659" priority="12">
      <formula>O31="NG"</formula>
    </cfRule>
  </conditionalFormatting>
  <conditionalFormatting sqref="P31">
    <cfRule type="expression" dxfId="3658" priority="7">
      <formula>P31="NG"</formula>
    </cfRule>
  </conditionalFormatting>
  <conditionalFormatting sqref="L25:M26">
    <cfRule type="expression" dxfId="3657" priority="5">
      <formula>$I25="追加"</formula>
    </cfRule>
    <cfRule type="expression" dxfId="3656" priority="6">
      <formula>$I25="新規"</formula>
    </cfRule>
  </conditionalFormatting>
  <conditionalFormatting sqref="J25:M26">
    <cfRule type="expression" dxfId="3655" priority="3">
      <formula>$I25="追加"</formula>
    </cfRule>
    <cfRule type="expression" dxfId="3654" priority="4">
      <formula>$I25="新規"</formula>
    </cfRule>
  </conditionalFormatting>
  <conditionalFormatting sqref="L7">
    <cfRule type="expression" dxfId="3653" priority="2">
      <formula>$L$7="NG"</formula>
    </cfRule>
  </conditionalFormatting>
  <conditionalFormatting sqref="N4:N5">
    <cfRule type="expression" dxfId="365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C036637-27FD-4E08-AECD-9781ECD2BB47}">
          <x14:formula1>
            <xm:f>リスト!$K$2:$K$3</xm:f>
          </x14:formula1>
          <xm:sqref>A46:A54 A57</xm:sqref>
        </x14:dataValidation>
        <x14:dataValidation type="list" allowBlank="1" showInputMessage="1" showErrorMessage="1" xr:uid="{F0E1E173-8812-4CFF-BFE1-074EFEDD1BB1}">
          <x14:formula1>
            <xm:f>リスト!$J$2:$J$6</xm:f>
          </x14:formula1>
          <xm:sqref>J10:J17</xm:sqref>
        </x14:dataValidation>
        <x14:dataValidation type="list" allowBlank="1" showInputMessage="1" showErrorMessage="1" xr:uid="{3225F355-EAFD-408D-A621-A37EE1BC2CAA}">
          <x14:formula1>
            <xm:f>リスト!$I$2:$I$5</xm:f>
          </x14:formula1>
          <xm:sqref>I10:I17</xm:sqref>
        </x14:dataValidation>
        <x14:dataValidation type="list" allowBlank="1" showInputMessage="1" showErrorMessage="1" xr:uid="{410D608C-1527-421E-A4C1-399705470A50}">
          <x14:formula1>
            <xm:f>リスト!$H$2:$H$4</xm:f>
          </x14:formula1>
          <xm:sqref>A70:A72 L23:M34</xm:sqref>
        </x14:dataValidation>
        <x14:dataValidation type="list" allowBlank="1" showInputMessage="1" showErrorMessage="1" xr:uid="{FD6514D9-0441-4EA5-B735-C5C2725BDA78}">
          <x14:formula1>
            <xm:f>リスト!$H$2:$H$3</xm:f>
          </x14:formula1>
          <xm:sqref>A63:A65 A76:A85</xm:sqref>
        </x14:dataValidation>
        <x14:dataValidation type="list" allowBlank="1" showInputMessage="1" showErrorMessage="1" xr:uid="{D85A4CB0-95B1-4CF5-B473-9DA93C7E2552}">
          <x14:formula1>
            <xm:f>リスト!$B$2:$B$11</xm:f>
          </x14:formula1>
          <xm:sqref>H10:H17</xm:sqref>
        </x14:dataValidation>
        <x14:dataValidation type="list" allowBlank="1" showInputMessage="1" showErrorMessage="1" xr:uid="{2C29A0B5-1B52-41A4-98AD-826510AF94D3}">
          <x14:formula1>
            <xm:f>リスト!$A$2:$A$9</xm:f>
          </x14:formula1>
          <xm:sqref>G10:G17</xm:sqref>
        </x14:dataValidation>
        <x14:dataValidation type="list" allowBlank="1" showInputMessage="1" showErrorMessage="1" xr:uid="{EF4B44F3-3117-4473-8BE5-DB12D08129D7}">
          <x14:formula1>
            <xm:f>リスト!$A$3:$A$9</xm:f>
          </x14:formula1>
          <xm:sqref>F10:F17</xm:sqref>
        </x14:dataValidation>
        <x14:dataValidation type="list" allowBlank="1" showInputMessage="1" showErrorMessage="1" xr:uid="{F4022DD4-7843-4867-8210-34ECFEC40C53}">
          <x14:formula1>
            <xm:f>リスト!$G$2:$G$4</xm:f>
          </x14:formula1>
          <xm:sqref>I23:I34</xm:sqref>
        </x14:dataValidation>
        <x14:dataValidation type="list" allowBlank="1" showInputMessage="1" showErrorMessage="1" xr:uid="{859D8D2B-4EE9-4D83-9168-675F436214EC}">
          <x14:formula1>
            <xm:f>リスト!$C$2:$C$4</xm:f>
          </x14:formula1>
          <xm:sqref>B23:B34</xm:sqref>
        </x14:dataValidation>
        <x14:dataValidation type="list" allowBlank="1" showInputMessage="1" showErrorMessage="1" xr:uid="{EFB2ADF5-BFD3-4A85-9583-CEBEFBD36D42}">
          <x14:formula1>
            <xm:f>リスト!$D$2:$D$3</xm:f>
          </x14:formula1>
          <xm:sqref>C23:C34</xm:sqref>
        </x14:dataValidation>
        <x14:dataValidation type="list" allowBlank="1" showInputMessage="1" showErrorMessage="1" xr:uid="{CB2B9FCA-290B-4EC8-BF4C-A7B8680D3D6C}">
          <x14:formula1>
            <xm:f>リスト!$E$2:$E$22</xm:f>
          </x14:formula1>
          <xm:sqref>D23:D34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6D6D0-40FD-4754-8DBE-2FAFFCAF4325}">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651" priority="42">
      <formula>$I29="追加"</formula>
    </cfRule>
    <cfRule type="expression" dxfId="3650" priority="43">
      <formula>$I29="新規"</formula>
    </cfRule>
  </conditionalFormatting>
  <conditionalFormatting sqref="F58:K58 A58:A59">
    <cfRule type="expression" dxfId="3649" priority="41">
      <formula>$C$39=0</formula>
    </cfRule>
  </conditionalFormatting>
  <conditionalFormatting sqref="C37">
    <cfRule type="expression" dxfId="3648" priority="39">
      <formula>$C$37&gt;$B$37/2</formula>
    </cfRule>
    <cfRule type="expression" dxfId="3647" priority="40">
      <formula>$C$37&gt;10000000</formula>
    </cfRule>
  </conditionalFormatting>
  <conditionalFormatting sqref="C38">
    <cfRule type="expression" dxfId="3646" priority="37">
      <formula>$C$38&gt;$B$38/2</formula>
    </cfRule>
    <cfRule type="expression" dxfId="3645" priority="38">
      <formula>$C$38&gt;1000000</formula>
    </cfRule>
  </conditionalFormatting>
  <conditionalFormatting sqref="C39">
    <cfRule type="expression" dxfId="3644" priority="35">
      <formula>$C$39&gt;$B$39/2</formula>
    </cfRule>
    <cfRule type="expression" dxfId="3643" priority="36">
      <formula>$C$39&gt;100000</formula>
    </cfRule>
  </conditionalFormatting>
  <conditionalFormatting sqref="N7">
    <cfRule type="expression" dxfId="3642" priority="32">
      <formula>N7="NG"</formula>
    </cfRule>
  </conditionalFormatting>
  <conditionalFormatting sqref="J23:M24 J27:M30 J32:M34">
    <cfRule type="expression" dxfId="3641" priority="14">
      <formula>$I23="追加"</formula>
    </cfRule>
    <cfRule type="expression" dxfId="3640" priority="34">
      <formula>$I23="新規"</formula>
    </cfRule>
  </conditionalFormatting>
  <conditionalFormatting sqref="B37:B39">
    <cfRule type="expression" dxfId="3639" priority="33">
      <formula>($C37+$D37+$E37)&lt;&gt;$B37</formula>
    </cfRule>
  </conditionalFormatting>
  <conditionalFormatting sqref="N37:P39">
    <cfRule type="expression" dxfId="3638" priority="30">
      <formula>N37="NG"</formula>
    </cfRule>
    <cfRule type="expression" dxfId="3637" priority="31">
      <formula>$N19="NG"</formula>
    </cfRule>
  </conditionalFormatting>
  <conditionalFormatting sqref="P40">
    <cfRule type="expression" dxfId="3636" priority="28">
      <formula>P40="NG"</formula>
    </cfRule>
    <cfRule type="expression" dxfId="3635" priority="29">
      <formula>$N22="NG"</formula>
    </cfRule>
  </conditionalFormatting>
  <conditionalFormatting sqref="N58:N59">
    <cfRule type="expression" dxfId="3634" priority="26">
      <formula>N58="NG"</formula>
    </cfRule>
    <cfRule type="expression" dxfId="3633" priority="27">
      <formula>$N41="NG"</formula>
    </cfRule>
  </conditionalFormatting>
  <conditionalFormatting sqref="N63">
    <cfRule type="expression" dxfId="3632" priority="25">
      <formula>N63="NG"</formula>
    </cfRule>
  </conditionalFormatting>
  <conditionalFormatting sqref="N3">
    <cfRule type="expression" dxfId="3631" priority="23">
      <formula>$N3&lt;&gt;"要修正！"</formula>
    </cfRule>
    <cfRule type="expression" dxfId="3630" priority="24">
      <formula>$N3="要修正！"</formula>
    </cfRule>
  </conditionalFormatting>
  <conditionalFormatting sqref="O32:O34 O23:O30">
    <cfRule type="expression" dxfId="3629" priority="44">
      <formula>O23="NG"</formula>
    </cfRule>
  </conditionalFormatting>
  <conditionalFormatting sqref="A57:B57">
    <cfRule type="expression" dxfId="3628" priority="22">
      <formula>$C$39=0</formula>
    </cfRule>
  </conditionalFormatting>
  <conditionalFormatting sqref="O57">
    <cfRule type="expression" dxfId="3627" priority="21">
      <formula>O57="NG"</formula>
    </cfRule>
  </conditionalFormatting>
  <conditionalFormatting sqref="N57">
    <cfRule type="expression" dxfId="3626" priority="19">
      <formula>N57="NG"</formula>
    </cfRule>
    <cfRule type="expression" dxfId="3625" priority="20">
      <formula>$N40="NG"</formula>
    </cfRule>
  </conditionalFormatting>
  <conditionalFormatting sqref="N70">
    <cfRule type="expression" dxfId="3624" priority="18">
      <formula>N70="NG"</formula>
    </cfRule>
  </conditionalFormatting>
  <conditionalFormatting sqref="N23:N34">
    <cfRule type="expression" dxfId="3623" priority="17">
      <formula>N23="NG"</formula>
    </cfRule>
  </conditionalFormatting>
  <conditionalFormatting sqref="O10:O17">
    <cfRule type="expression" dxfId="3622" priority="15">
      <formula>$O10="NG"</formula>
    </cfRule>
    <cfRule type="expression" dxfId="3621" priority="16">
      <formula>$N1048570="NG"</formula>
    </cfRule>
  </conditionalFormatting>
  <conditionalFormatting sqref="P32:P34 P23:P30">
    <cfRule type="expression" dxfId="3620" priority="13">
      <formula>P23="NG"</formula>
    </cfRule>
  </conditionalFormatting>
  <conditionalFormatting sqref="L31:M31">
    <cfRule type="expression" dxfId="3619" priority="10">
      <formula>$I31="追加"</formula>
    </cfRule>
    <cfRule type="expression" dxfId="3618" priority="11">
      <formula>$I31="新規"</formula>
    </cfRule>
  </conditionalFormatting>
  <conditionalFormatting sqref="J31:M31">
    <cfRule type="expression" dxfId="3617" priority="8">
      <formula>$I31="追加"</formula>
    </cfRule>
    <cfRule type="expression" dxfId="3616" priority="9">
      <formula>$I31="新規"</formula>
    </cfRule>
  </conditionalFormatting>
  <conditionalFormatting sqref="O31">
    <cfRule type="expression" dxfId="3615" priority="12">
      <formula>O31="NG"</formula>
    </cfRule>
  </conditionalFormatting>
  <conditionalFormatting sqref="P31">
    <cfRule type="expression" dxfId="3614" priority="7">
      <formula>P31="NG"</formula>
    </cfRule>
  </conditionalFormatting>
  <conditionalFormatting sqref="L25:M26">
    <cfRule type="expression" dxfId="3613" priority="5">
      <formula>$I25="追加"</formula>
    </cfRule>
    <cfRule type="expression" dxfId="3612" priority="6">
      <formula>$I25="新規"</formula>
    </cfRule>
  </conditionalFormatting>
  <conditionalFormatting sqref="J25:M26">
    <cfRule type="expression" dxfId="3611" priority="3">
      <formula>$I25="追加"</formula>
    </cfRule>
    <cfRule type="expression" dxfId="3610" priority="4">
      <formula>$I25="新規"</formula>
    </cfRule>
  </conditionalFormatting>
  <conditionalFormatting sqref="L7">
    <cfRule type="expression" dxfId="3609" priority="2">
      <formula>$L$7="NG"</formula>
    </cfRule>
  </conditionalFormatting>
  <conditionalFormatting sqref="N4:N5">
    <cfRule type="expression" dxfId="360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67B1865-F331-4916-B844-30AC9D4411C5}">
          <x14:formula1>
            <xm:f>リスト!$E$2:$E$22</xm:f>
          </x14:formula1>
          <xm:sqref>D23:D34</xm:sqref>
        </x14:dataValidation>
        <x14:dataValidation type="list" allowBlank="1" showInputMessage="1" showErrorMessage="1" xr:uid="{EDDF9626-EB2B-427D-9C9A-CA2CC9322C6F}">
          <x14:formula1>
            <xm:f>リスト!$D$2:$D$3</xm:f>
          </x14:formula1>
          <xm:sqref>C23:C34</xm:sqref>
        </x14:dataValidation>
        <x14:dataValidation type="list" allowBlank="1" showInputMessage="1" showErrorMessage="1" xr:uid="{DBE9DE3A-4EDE-4860-BBF1-87D58EF12AC6}">
          <x14:formula1>
            <xm:f>リスト!$C$2:$C$4</xm:f>
          </x14:formula1>
          <xm:sqref>B23:B34</xm:sqref>
        </x14:dataValidation>
        <x14:dataValidation type="list" allowBlank="1" showInputMessage="1" showErrorMessage="1" xr:uid="{1F5F5AFC-F0E1-42CC-8BE1-DBB0AF19CE75}">
          <x14:formula1>
            <xm:f>リスト!$G$2:$G$4</xm:f>
          </x14:formula1>
          <xm:sqref>I23:I34</xm:sqref>
        </x14:dataValidation>
        <x14:dataValidation type="list" allowBlank="1" showInputMessage="1" showErrorMessage="1" xr:uid="{DC46BB25-2D54-4048-902A-6B6F97AD2B7A}">
          <x14:formula1>
            <xm:f>リスト!$A$3:$A$9</xm:f>
          </x14:formula1>
          <xm:sqref>F10:F17</xm:sqref>
        </x14:dataValidation>
        <x14:dataValidation type="list" allowBlank="1" showInputMessage="1" showErrorMessage="1" xr:uid="{55729FC5-E9C7-4FF1-9BE4-CDFA8C0773B4}">
          <x14:formula1>
            <xm:f>リスト!$A$2:$A$9</xm:f>
          </x14:formula1>
          <xm:sqref>G10:G17</xm:sqref>
        </x14:dataValidation>
        <x14:dataValidation type="list" allowBlank="1" showInputMessage="1" showErrorMessage="1" xr:uid="{14BD9014-5E3F-4FA5-8D3C-F58369B515C3}">
          <x14:formula1>
            <xm:f>リスト!$B$2:$B$11</xm:f>
          </x14:formula1>
          <xm:sqref>H10:H17</xm:sqref>
        </x14:dataValidation>
        <x14:dataValidation type="list" allowBlank="1" showInputMessage="1" showErrorMessage="1" xr:uid="{4D054FF9-4AB7-409D-977C-C20788997F1C}">
          <x14:formula1>
            <xm:f>リスト!$H$2:$H$3</xm:f>
          </x14:formula1>
          <xm:sqref>A63:A65 A76:A85</xm:sqref>
        </x14:dataValidation>
        <x14:dataValidation type="list" allowBlank="1" showInputMessage="1" showErrorMessage="1" xr:uid="{C08D627C-0361-44DC-ABBD-D7385002C159}">
          <x14:formula1>
            <xm:f>リスト!$H$2:$H$4</xm:f>
          </x14:formula1>
          <xm:sqref>A70:A72 L23:M34</xm:sqref>
        </x14:dataValidation>
        <x14:dataValidation type="list" allowBlank="1" showInputMessage="1" showErrorMessage="1" xr:uid="{F6E2EB8E-E0A1-40CA-BFAB-67B37C263B08}">
          <x14:formula1>
            <xm:f>リスト!$I$2:$I$5</xm:f>
          </x14:formula1>
          <xm:sqref>I10:I17</xm:sqref>
        </x14:dataValidation>
        <x14:dataValidation type="list" allowBlank="1" showInputMessage="1" showErrorMessage="1" xr:uid="{5D1C80DB-A5F5-407D-B35F-3E496F49CE45}">
          <x14:formula1>
            <xm:f>リスト!$J$2:$J$6</xm:f>
          </x14:formula1>
          <xm:sqref>J10:J17</xm:sqref>
        </x14:dataValidation>
        <x14:dataValidation type="list" allowBlank="1" showInputMessage="1" showErrorMessage="1" xr:uid="{E065FFDA-1F61-466F-9CA1-20E3ABFC45F7}">
          <x14:formula1>
            <xm:f>リスト!$K$2:$K$3</xm:f>
          </x14:formula1>
          <xm:sqref>A46:A54 A57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14EE7-94AB-4740-918A-79AAE1FFC5F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607" priority="42">
      <formula>$I29="追加"</formula>
    </cfRule>
    <cfRule type="expression" dxfId="3606" priority="43">
      <formula>$I29="新規"</formula>
    </cfRule>
  </conditionalFormatting>
  <conditionalFormatting sqref="F58:K58 A58:A59">
    <cfRule type="expression" dxfId="3605" priority="41">
      <formula>$C$39=0</formula>
    </cfRule>
  </conditionalFormatting>
  <conditionalFormatting sqref="C37">
    <cfRule type="expression" dxfId="3604" priority="39">
      <formula>$C$37&gt;$B$37/2</formula>
    </cfRule>
    <cfRule type="expression" dxfId="3603" priority="40">
      <formula>$C$37&gt;10000000</formula>
    </cfRule>
  </conditionalFormatting>
  <conditionalFormatting sqref="C38">
    <cfRule type="expression" dxfId="3602" priority="37">
      <formula>$C$38&gt;$B$38/2</formula>
    </cfRule>
    <cfRule type="expression" dxfId="3601" priority="38">
      <formula>$C$38&gt;1000000</formula>
    </cfRule>
  </conditionalFormatting>
  <conditionalFormatting sqref="C39">
    <cfRule type="expression" dxfId="3600" priority="35">
      <formula>$C$39&gt;$B$39/2</formula>
    </cfRule>
    <cfRule type="expression" dxfId="3599" priority="36">
      <formula>$C$39&gt;100000</formula>
    </cfRule>
  </conditionalFormatting>
  <conditionalFormatting sqref="N7">
    <cfRule type="expression" dxfId="3598" priority="32">
      <formula>N7="NG"</formula>
    </cfRule>
  </conditionalFormatting>
  <conditionalFormatting sqref="J23:M24 J27:M30 J32:M34">
    <cfRule type="expression" dxfId="3597" priority="14">
      <formula>$I23="追加"</formula>
    </cfRule>
    <cfRule type="expression" dxfId="3596" priority="34">
      <formula>$I23="新規"</formula>
    </cfRule>
  </conditionalFormatting>
  <conditionalFormatting sqref="B37:B39">
    <cfRule type="expression" dxfId="3595" priority="33">
      <formula>($C37+$D37+$E37)&lt;&gt;$B37</formula>
    </cfRule>
  </conditionalFormatting>
  <conditionalFormatting sqref="N37:P39">
    <cfRule type="expression" dxfId="3594" priority="30">
      <formula>N37="NG"</formula>
    </cfRule>
    <cfRule type="expression" dxfId="3593" priority="31">
      <formula>$N19="NG"</formula>
    </cfRule>
  </conditionalFormatting>
  <conditionalFormatting sqref="P40">
    <cfRule type="expression" dxfId="3592" priority="28">
      <formula>P40="NG"</formula>
    </cfRule>
    <cfRule type="expression" dxfId="3591" priority="29">
      <formula>$N22="NG"</formula>
    </cfRule>
  </conditionalFormatting>
  <conditionalFormatting sqref="N58:N59">
    <cfRule type="expression" dxfId="3590" priority="26">
      <formula>N58="NG"</formula>
    </cfRule>
    <cfRule type="expression" dxfId="3589" priority="27">
      <formula>$N41="NG"</formula>
    </cfRule>
  </conditionalFormatting>
  <conditionalFormatting sqref="N63">
    <cfRule type="expression" dxfId="3588" priority="25">
      <formula>N63="NG"</formula>
    </cfRule>
  </conditionalFormatting>
  <conditionalFormatting sqref="N3">
    <cfRule type="expression" dxfId="3587" priority="23">
      <formula>$N3&lt;&gt;"要修正！"</formula>
    </cfRule>
    <cfRule type="expression" dxfId="3586" priority="24">
      <formula>$N3="要修正！"</formula>
    </cfRule>
  </conditionalFormatting>
  <conditionalFormatting sqref="O32:O34 O23:O30">
    <cfRule type="expression" dxfId="3585" priority="44">
      <formula>O23="NG"</formula>
    </cfRule>
  </conditionalFormatting>
  <conditionalFormatting sqref="A57:B57">
    <cfRule type="expression" dxfId="3584" priority="22">
      <formula>$C$39=0</formula>
    </cfRule>
  </conditionalFormatting>
  <conditionalFormatting sqref="O57">
    <cfRule type="expression" dxfId="3583" priority="21">
      <formula>O57="NG"</formula>
    </cfRule>
  </conditionalFormatting>
  <conditionalFormatting sqref="N57">
    <cfRule type="expression" dxfId="3582" priority="19">
      <formula>N57="NG"</formula>
    </cfRule>
    <cfRule type="expression" dxfId="3581" priority="20">
      <formula>$N40="NG"</formula>
    </cfRule>
  </conditionalFormatting>
  <conditionalFormatting sqref="N70">
    <cfRule type="expression" dxfId="3580" priority="18">
      <formula>N70="NG"</formula>
    </cfRule>
  </conditionalFormatting>
  <conditionalFormatting sqref="N23:N34">
    <cfRule type="expression" dxfId="3579" priority="17">
      <formula>N23="NG"</formula>
    </cfRule>
  </conditionalFormatting>
  <conditionalFormatting sqref="O10:O17">
    <cfRule type="expression" dxfId="3578" priority="15">
      <formula>$O10="NG"</formula>
    </cfRule>
    <cfRule type="expression" dxfId="3577" priority="16">
      <formula>$N1048570="NG"</formula>
    </cfRule>
  </conditionalFormatting>
  <conditionalFormatting sqref="P32:P34 P23:P30">
    <cfRule type="expression" dxfId="3576" priority="13">
      <formula>P23="NG"</formula>
    </cfRule>
  </conditionalFormatting>
  <conditionalFormatting sqref="L31:M31">
    <cfRule type="expression" dxfId="3575" priority="10">
      <formula>$I31="追加"</formula>
    </cfRule>
    <cfRule type="expression" dxfId="3574" priority="11">
      <formula>$I31="新規"</formula>
    </cfRule>
  </conditionalFormatting>
  <conditionalFormatting sqref="J31:M31">
    <cfRule type="expression" dxfId="3573" priority="8">
      <formula>$I31="追加"</formula>
    </cfRule>
    <cfRule type="expression" dxfId="3572" priority="9">
      <formula>$I31="新規"</formula>
    </cfRule>
  </conditionalFormatting>
  <conditionalFormatting sqref="O31">
    <cfRule type="expression" dxfId="3571" priority="12">
      <formula>O31="NG"</formula>
    </cfRule>
  </conditionalFormatting>
  <conditionalFormatting sqref="P31">
    <cfRule type="expression" dxfId="3570" priority="7">
      <formula>P31="NG"</formula>
    </cfRule>
  </conditionalFormatting>
  <conditionalFormatting sqref="L25:M26">
    <cfRule type="expression" dxfId="3569" priority="5">
      <formula>$I25="追加"</formula>
    </cfRule>
    <cfRule type="expression" dxfId="3568" priority="6">
      <formula>$I25="新規"</formula>
    </cfRule>
  </conditionalFormatting>
  <conditionalFormatting sqref="J25:M26">
    <cfRule type="expression" dxfId="3567" priority="3">
      <formula>$I25="追加"</formula>
    </cfRule>
    <cfRule type="expression" dxfId="3566" priority="4">
      <formula>$I25="新規"</formula>
    </cfRule>
  </conditionalFormatting>
  <conditionalFormatting sqref="L7">
    <cfRule type="expression" dxfId="3565" priority="2">
      <formula>$L$7="NG"</formula>
    </cfRule>
  </conditionalFormatting>
  <conditionalFormatting sqref="N4:N5">
    <cfRule type="expression" dxfId="356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62395D6-4E1B-4A72-A19B-2FE9A10D32A4}">
          <x14:formula1>
            <xm:f>リスト!$E$2:$E$22</xm:f>
          </x14:formula1>
          <xm:sqref>D23:D34</xm:sqref>
        </x14:dataValidation>
        <x14:dataValidation type="list" allowBlank="1" showInputMessage="1" showErrorMessage="1" xr:uid="{76961FBA-75A6-4200-86BE-B359B7358814}">
          <x14:formula1>
            <xm:f>リスト!$D$2:$D$3</xm:f>
          </x14:formula1>
          <xm:sqref>C23:C34</xm:sqref>
        </x14:dataValidation>
        <x14:dataValidation type="list" allowBlank="1" showInputMessage="1" showErrorMessage="1" xr:uid="{AC969038-4CE1-4A01-A0D0-C5523BE4896E}">
          <x14:formula1>
            <xm:f>リスト!$C$2:$C$4</xm:f>
          </x14:formula1>
          <xm:sqref>B23:B34</xm:sqref>
        </x14:dataValidation>
        <x14:dataValidation type="list" allowBlank="1" showInputMessage="1" showErrorMessage="1" xr:uid="{49654D8D-0015-48C8-A548-5769BB2CA9F5}">
          <x14:formula1>
            <xm:f>リスト!$G$2:$G$4</xm:f>
          </x14:formula1>
          <xm:sqref>I23:I34</xm:sqref>
        </x14:dataValidation>
        <x14:dataValidation type="list" allowBlank="1" showInputMessage="1" showErrorMessage="1" xr:uid="{D03DB82A-C8CC-4CE5-BD70-2BD11A556BBA}">
          <x14:formula1>
            <xm:f>リスト!$A$3:$A$9</xm:f>
          </x14:formula1>
          <xm:sqref>F10:F17</xm:sqref>
        </x14:dataValidation>
        <x14:dataValidation type="list" allowBlank="1" showInputMessage="1" showErrorMessage="1" xr:uid="{3546D260-3DEE-478C-8E21-DC4034305773}">
          <x14:formula1>
            <xm:f>リスト!$A$2:$A$9</xm:f>
          </x14:formula1>
          <xm:sqref>G10:G17</xm:sqref>
        </x14:dataValidation>
        <x14:dataValidation type="list" allowBlank="1" showInputMessage="1" showErrorMessage="1" xr:uid="{5BA9422D-C880-44E7-98EE-A8C7659C7ADA}">
          <x14:formula1>
            <xm:f>リスト!$B$2:$B$11</xm:f>
          </x14:formula1>
          <xm:sqref>H10:H17</xm:sqref>
        </x14:dataValidation>
        <x14:dataValidation type="list" allowBlank="1" showInputMessage="1" showErrorMessage="1" xr:uid="{07F3F73B-9C5D-4C18-94C9-EFAA6D74F7AD}">
          <x14:formula1>
            <xm:f>リスト!$H$2:$H$3</xm:f>
          </x14:formula1>
          <xm:sqref>A63:A65 A76:A85</xm:sqref>
        </x14:dataValidation>
        <x14:dataValidation type="list" allowBlank="1" showInputMessage="1" showErrorMessage="1" xr:uid="{9111C451-6210-4D63-9990-4D161D9CE7B6}">
          <x14:formula1>
            <xm:f>リスト!$H$2:$H$4</xm:f>
          </x14:formula1>
          <xm:sqref>A70:A72 L23:M34</xm:sqref>
        </x14:dataValidation>
        <x14:dataValidation type="list" allowBlank="1" showInputMessage="1" showErrorMessage="1" xr:uid="{BFFDA963-93EF-4DFC-B949-208FAAA2BBF2}">
          <x14:formula1>
            <xm:f>リスト!$I$2:$I$5</xm:f>
          </x14:formula1>
          <xm:sqref>I10:I17</xm:sqref>
        </x14:dataValidation>
        <x14:dataValidation type="list" allowBlank="1" showInputMessage="1" showErrorMessage="1" xr:uid="{9DF8D04B-57D3-47AB-BE07-B1AAE4DE992E}">
          <x14:formula1>
            <xm:f>リスト!$J$2:$J$6</xm:f>
          </x14:formula1>
          <xm:sqref>J10:J17</xm:sqref>
        </x14:dataValidation>
        <x14:dataValidation type="list" allowBlank="1" showInputMessage="1" showErrorMessage="1" xr:uid="{470B18F9-0697-4651-9677-CDF8B87F44F5}">
          <x14:formula1>
            <xm:f>リスト!$K$2:$K$3</xm:f>
          </x14:formula1>
          <xm:sqref>A46:A54 A57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D32A-5084-4742-B57E-AF315075EA43}">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563" priority="42">
      <formula>$I29="追加"</formula>
    </cfRule>
    <cfRule type="expression" dxfId="3562" priority="43">
      <formula>$I29="新規"</formula>
    </cfRule>
  </conditionalFormatting>
  <conditionalFormatting sqref="F58:K58 A58:A59">
    <cfRule type="expression" dxfId="3561" priority="41">
      <formula>$C$39=0</formula>
    </cfRule>
  </conditionalFormatting>
  <conditionalFormatting sqref="C37">
    <cfRule type="expression" dxfId="3560" priority="39">
      <formula>$C$37&gt;$B$37/2</formula>
    </cfRule>
    <cfRule type="expression" dxfId="3559" priority="40">
      <formula>$C$37&gt;10000000</formula>
    </cfRule>
  </conditionalFormatting>
  <conditionalFormatting sqref="C38">
    <cfRule type="expression" dxfId="3558" priority="37">
      <formula>$C$38&gt;$B$38/2</formula>
    </cfRule>
    <cfRule type="expression" dxfId="3557" priority="38">
      <formula>$C$38&gt;1000000</formula>
    </cfRule>
  </conditionalFormatting>
  <conditionalFormatting sqref="C39">
    <cfRule type="expression" dxfId="3556" priority="35">
      <formula>$C$39&gt;$B$39/2</formula>
    </cfRule>
    <cfRule type="expression" dxfId="3555" priority="36">
      <formula>$C$39&gt;100000</formula>
    </cfRule>
  </conditionalFormatting>
  <conditionalFormatting sqref="N7">
    <cfRule type="expression" dxfId="3554" priority="32">
      <formula>N7="NG"</formula>
    </cfRule>
  </conditionalFormatting>
  <conditionalFormatting sqref="J23:M24 J27:M30 J32:M34">
    <cfRule type="expression" dxfId="3553" priority="14">
      <formula>$I23="追加"</formula>
    </cfRule>
    <cfRule type="expression" dxfId="3552" priority="34">
      <formula>$I23="新規"</formula>
    </cfRule>
  </conditionalFormatting>
  <conditionalFormatting sqref="B37:B39">
    <cfRule type="expression" dxfId="3551" priority="33">
      <formula>($C37+$D37+$E37)&lt;&gt;$B37</formula>
    </cfRule>
  </conditionalFormatting>
  <conditionalFormatting sqref="N37:P39">
    <cfRule type="expression" dxfId="3550" priority="30">
      <formula>N37="NG"</formula>
    </cfRule>
    <cfRule type="expression" dxfId="3549" priority="31">
      <formula>$N19="NG"</formula>
    </cfRule>
  </conditionalFormatting>
  <conditionalFormatting sqref="P40">
    <cfRule type="expression" dxfId="3548" priority="28">
      <formula>P40="NG"</formula>
    </cfRule>
    <cfRule type="expression" dxfId="3547" priority="29">
      <formula>$N22="NG"</formula>
    </cfRule>
  </conditionalFormatting>
  <conditionalFormatting sqref="N58:N59">
    <cfRule type="expression" dxfId="3546" priority="26">
      <formula>N58="NG"</formula>
    </cfRule>
    <cfRule type="expression" dxfId="3545" priority="27">
      <formula>$N41="NG"</formula>
    </cfRule>
  </conditionalFormatting>
  <conditionalFormatting sqref="N63">
    <cfRule type="expression" dxfId="3544" priority="25">
      <formula>N63="NG"</formula>
    </cfRule>
  </conditionalFormatting>
  <conditionalFormatting sqref="N3">
    <cfRule type="expression" dxfId="3543" priority="23">
      <formula>$N3&lt;&gt;"要修正！"</formula>
    </cfRule>
    <cfRule type="expression" dxfId="3542" priority="24">
      <formula>$N3="要修正！"</formula>
    </cfRule>
  </conditionalFormatting>
  <conditionalFormatting sqref="O32:O34 O23:O30">
    <cfRule type="expression" dxfId="3541" priority="44">
      <formula>O23="NG"</formula>
    </cfRule>
  </conditionalFormatting>
  <conditionalFormatting sqref="A57:B57">
    <cfRule type="expression" dxfId="3540" priority="22">
      <formula>$C$39=0</formula>
    </cfRule>
  </conditionalFormatting>
  <conditionalFormatting sqref="O57">
    <cfRule type="expression" dxfId="3539" priority="21">
      <formula>O57="NG"</formula>
    </cfRule>
  </conditionalFormatting>
  <conditionalFormatting sqref="N57">
    <cfRule type="expression" dxfId="3538" priority="19">
      <formula>N57="NG"</formula>
    </cfRule>
    <cfRule type="expression" dxfId="3537" priority="20">
      <formula>$N40="NG"</formula>
    </cfRule>
  </conditionalFormatting>
  <conditionalFormatting sqref="N70">
    <cfRule type="expression" dxfId="3536" priority="18">
      <formula>N70="NG"</formula>
    </cfRule>
  </conditionalFormatting>
  <conditionalFormatting sqref="N23:N34">
    <cfRule type="expression" dxfId="3535" priority="17">
      <formula>N23="NG"</formula>
    </cfRule>
  </conditionalFormatting>
  <conditionalFormatting sqref="O10:O17">
    <cfRule type="expression" dxfId="3534" priority="15">
      <formula>$O10="NG"</formula>
    </cfRule>
    <cfRule type="expression" dxfId="3533" priority="16">
      <formula>$N1048570="NG"</formula>
    </cfRule>
  </conditionalFormatting>
  <conditionalFormatting sqref="P32:P34 P23:P30">
    <cfRule type="expression" dxfId="3532" priority="13">
      <formula>P23="NG"</formula>
    </cfRule>
  </conditionalFormatting>
  <conditionalFormatting sqref="L31:M31">
    <cfRule type="expression" dxfId="3531" priority="10">
      <formula>$I31="追加"</formula>
    </cfRule>
    <cfRule type="expression" dxfId="3530" priority="11">
      <formula>$I31="新規"</formula>
    </cfRule>
  </conditionalFormatting>
  <conditionalFormatting sqref="J31:M31">
    <cfRule type="expression" dxfId="3529" priority="8">
      <formula>$I31="追加"</formula>
    </cfRule>
    <cfRule type="expression" dxfId="3528" priority="9">
      <formula>$I31="新規"</formula>
    </cfRule>
  </conditionalFormatting>
  <conditionalFormatting sqref="O31">
    <cfRule type="expression" dxfId="3527" priority="12">
      <formula>O31="NG"</formula>
    </cfRule>
  </conditionalFormatting>
  <conditionalFormatting sqref="P31">
    <cfRule type="expression" dxfId="3526" priority="7">
      <formula>P31="NG"</formula>
    </cfRule>
  </conditionalFormatting>
  <conditionalFormatting sqref="L25:M26">
    <cfRule type="expression" dxfId="3525" priority="5">
      <formula>$I25="追加"</formula>
    </cfRule>
    <cfRule type="expression" dxfId="3524" priority="6">
      <formula>$I25="新規"</formula>
    </cfRule>
  </conditionalFormatting>
  <conditionalFormatting sqref="J25:M26">
    <cfRule type="expression" dxfId="3523" priority="3">
      <formula>$I25="追加"</formula>
    </cfRule>
    <cfRule type="expression" dxfId="3522" priority="4">
      <formula>$I25="新規"</formula>
    </cfRule>
  </conditionalFormatting>
  <conditionalFormatting sqref="L7">
    <cfRule type="expression" dxfId="3521" priority="2">
      <formula>$L$7="NG"</formula>
    </cfRule>
  </conditionalFormatting>
  <conditionalFormatting sqref="N4:N5">
    <cfRule type="expression" dxfId="352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F41ED77-BBF3-47B3-886B-82CA4D6B84B0}">
          <x14:formula1>
            <xm:f>リスト!$K$2:$K$3</xm:f>
          </x14:formula1>
          <xm:sqref>A46:A54 A57</xm:sqref>
        </x14:dataValidation>
        <x14:dataValidation type="list" allowBlank="1" showInputMessage="1" showErrorMessage="1" xr:uid="{9539A463-C7B1-4BA6-A74E-58DCB7ECC11A}">
          <x14:formula1>
            <xm:f>リスト!$J$2:$J$6</xm:f>
          </x14:formula1>
          <xm:sqref>J10:J17</xm:sqref>
        </x14:dataValidation>
        <x14:dataValidation type="list" allowBlank="1" showInputMessage="1" showErrorMessage="1" xr:uid="{325CE3DC-D201-48DF-AB18-E6334A3F45D0}">
          <x14:formula1>
            <xm:f>リスト!$I$2:$I$5</xm:f>
          </x14:formula1>
          <xm:sqref>I10:I17</xm:sqref>
        </x14:dataValidation>
        <x14:dataValidation type="list" allowBlank="1" showInputMessage="1" showErrorMessage="1" xr:uid="{237C1B5E-C2B5-4AD2-A974-65CDACD1B109}">
          <x14:formula1>
            <xm:f>リスト!$H$2:$H$4</xm:f>
          </x14:formula1>
          <xm:sqref>A70:A72 L23:M34</xm:sqref>
        </x14:dataValidation>
        <x14:dataValidation type="list" allowBlank="1" showInputMessage="1" showErrorMessage="1" xr:uid="{3E9F8E67-3299-4CB9-804A-DD725776F8C0}">
          <x14:formula1>
            <xm:f>リスト!$H$2:$H$3</xm:f>
          </x14:formula1>
          <xm:sqref>A63:A65 A76:A85</xm:sqref>
        </x14:dataValidation>
        <x14:dataValidation type="list" allowBlank="1" showInputMessage="1" showErrorMessage="1" xr:uid="{5817BED7-86C7-4B8C-9461-2BD7F2FE40A0}">
          <x14:formula1>
            <xm:f>リスト!$B$2:$B$11</xm:f>
          </x14:formula1>
          <xm:sqref>H10:H17</xm:sqref>
        </x14:dataValidation>
        <x14:dataValidation type="list" allowBlank="1" showInputMessage="1" showErrorMessage="1" xr:uid="{3DCD92F8-144A-470D-AB4B-C533407B6D20}">
          <x14:formula1>
            <xm:f>リスト!$A$2:$A$9</xm:f>
          </x14:formula1>
          <xm:sqref>G10:G17</xm:sqref>
        </x14:dataValidation>
        <x14:dataValidation type="list" allowBlank="1" showInputMessage="1" showErrorMessage="1" xr:uid="{B465668A-9041-463E-86EE-71ECC7247EF2}">
          <x14:formula1>
            <xm:f>リスト!$A$3:$A$9</xm:f>
          </x14:formula1>
          <xm:sqref>F10:F17</xm:sqref>
        </x14:dataValidation>
        <x14:dataValidation type="list" allowBlank="1" showInputMessage="1" showErrorMessage="1" xr:uid="{934A39B4-1023-4901-AA80-51F0BA76BBA6}">
          <x14:formula1>
            <xm:f>リスト!$G$2:$G$4</xm:f>
          </x14:formula1>
          <xm:sqref>I23:I34</xm:sqref>
        </x14:dataValidation>
        <x14:dataValidation type="list" allowBlank="1" showInputMessage="1" showErrorMessage="1" xr:uid="{D0C306FF-6470-41B6-8119-55219B3F17EA}">
          <x14:formula1>
            <xm:f>リスト!$C$2:$C$4</xm:f>
          </x14:formula1>
          <xm:sqref>B23:B34</xm:sqref>
        </x14:dataValidation>
        <x14:dataValidation type="list" allowBlank="1" showInputMessage="1" showErrorMessage="1" xr:uid="{D3244110-2331-4E72-8CE5-B24EDD94CDC6}">
          <x14:formula1>
            <xm:f>リスト!$D$2:$D$3</xm:f>
          </x14:formula1>
          <xm:sqref>C23:C34</xm:sqref>
        </x14:dataValidation>
        <x14:dataValidation type="list" allowBlank="1" showInputMessage="1" showErrorMessage="1" xr:uid="{29ADCF3D-61A3-4B84-8BEB-F52B2C97C8A5}">
          <x14:formula1>
            <xm:f>リスト!$E$2:$E$22</xm:f>
          </x14:formula1>
          <xm:sqref>D23:D34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61253-E320-43BA-9C68-8C442C2061D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519" priority="42">
      <formula>$I29="追加"</formula>
    </cfRule>
    <cfRule type="expression" dxfId="3518" priority="43">
      <formula>$I29="新規"</formula>
    </cfRule>
  </conditionalFormatting>
  <conditionalFormatting sqref="F58:K58 A58:A59">
    <cfRule type="expression" dxfId="3517" priority="41">
      <formula>$C$39=0</formula>
    </cfRule>
  </conditionalFormatting>
  <conditionalFormatting sqref="C37">
    <cfRule type="expression" dxfId="3516" priority="39">
      <formula>$C$37&gt;$B$37/2</formula>
    </cfRule>
    <cfRule type="expression" dxfId="3515" priority="40">
      <formula>$C$37&gt;10000000</formula>
    </cfRule>
  </conditionalFormatting>
  <conditionalFormatting sqref="C38">
    <cfRule type="expression" dxfId="3514" priority="37">
      <formula>$C$38&gt;$B$38/2</formula>
    </cfRule>
    <cfRule type="expression" dxfId="3513" priority="38">
      <formula>$C$38&gt;1000000</formula>
    </cfRule>
  </conditionalFormatting>
  <conditionalFormatting sqref="C39">
    <cfRule type="expression" dxfId="3512" priority="35">
      <formula>$C$39&gt;$B$39/2</formula>
    </cfRule>
    <cfRule type="expression" dxfId="3511" priority="36">
      <formula>$C$39&gt;100000</formula>
    </cfRule>
  </conditionalFormatting>
  <conditionalFormatting sqref="N7">
    <cfRule type="expression" dxfId="3510" priority="32">
      <formula>N7="NG"</formula>
    </cfRule>
  </conditionalFormatting>
  <conditionalFormatting sqref="J23:M24 J27:M30 J32:M34">
    <cfRule type="expression" dxfId="3509" priority="14">
      <formula>$I23="追加"</formula>
    </cfRule>
    <cfRule type="expression" dxfId="3508" priority="34">
      <formula>$I23="新規"</formula>
    </cfRule>
  </conditionalFormatting>
  <conditionalFormatting sqref="B37:B39">
    <cfRule type="expression" dxfId="3507" priority="33">
      <formula>($C37+$D37+$E37)&lt;&gt;$B37</formula>
    </cfRule>
  </conditionalFormatting>
  <conditionalFormatting sqref="N37:P39">
    <cfRule type="expression" dxfId="3506" priority="30">
      <formula>N37="NG"</formula>
    </cfRule>
    <cfRule type="expression" dxfId="3505" priority="31">
      <formula>$N19="NG"</formula>
    </cfRule>
  </conditionalFormatting>
  <conditionalFormatting sqref="P40">
    <cfRule type="expression" dxfId="3504" priority="28">
      <formula>P40="NG"</formula>
    </cfRule>
    <cfRule type="expression" dxfId="3503" priority="29">
      <formula>$N22="NG"</formula>
    </cfRule>
  </conditionalFormatting>
  <conditionalFormatting sqref="N58:N59">
    <cfRule type="expression" dxfId="3502" priority="26">
      <formula>N58="NG"</formula>
    </cfRule>
    <cfRule type="expression" dxfId="3501" priority="27">
      <formula>$N41="NG"</formula>
    </cfRule>
  </conditionalFormatting>
  <conditionalFormatting sqref="N63">
    <cfRule type="expression" dxfId="3500" priority="25">
      <formula>N63="NG"</formula>
    </cfRule>
  </conditionalFormatting>
  <conditionalFormatting sqref="N3">
    <cfRule type="expression" dxfId="3499" priority="23">
      <formula>$N3&lt;&gt;"要修正！"</formula>
    </cfRule>
    <cfRule type="expression" dxfId="3498" priority="24">
      <formula>$N3="要修正！"</formula>
    </cfRule>
  </conditionalFormatting>
  <conditionalFormatting sqref="O32:O34 O23:O30">
    <cfRule type="expression" dxfId="3497" priority="44">
      <formula>O23="NG"</formula>
    </cfRule>
  </conditionalFormatting>
  <conditionalFormatting sqref="A57:B57">
    <cfRule type="expression" dxfId="3496" priority="22">
      <formula>$C$39=0</formula>
    </cfRule>
  </conditionalFormatting>
  <conditionalFormatting sqref="O57">
    <cfRule type="expression" dxfId="3495" priority="21">
      <formula>O57="NG"</formula>
    </cfRule>
  </conditionalFormatting>
  <conditionalFormatting sqref="N57">
    <cfRule type="expression" dxfId="3494" priority="19">
      <formula>N57="NG"</formula>
    </cfRule>
    <cfRule type="expression" dxfId="3493" priority="20">
      <formula>$N40="NG"</formula>
    </cfRule>
  </conditionalFormatting>
  <conditionalFormatting sqref="N70">
    <cfRule type="expression" dxfId="3492" priority="18">
      <formula>N70="NG"</formula>
    </cfRule>
  </conditionalFormatting>
  <conditionalFormatting sqref="N23:N34">
    <cfRule type="expression" dxfId="3491" priority="17">
      <formula>N23="NG"</formula>
    </cfRule>
  </conditionalFormatting>
  <conditionalFormatting sqref="O10:O17">
    <cfRule type="expression" dxfId="3490" priority="15">
      <formula>$O10="NG"</formula>
    </cfRule>
    <cfRule type="expression" dxfId="3489" priority="16">
      <formula>$N1048570="NG"</formula>
    </cfRule>
  </conditionalFormatting>
  <conditionalFormatting sqref="P32:P34 P23:P30">
    <cfRule type="expression" dxfId="3488" priority="13">
      <formula>P23="NG"</formula>
    </cfRule>
  </conditionalFormatting>
  <conditionalFormatting sqref="L31:M31">
    <cfRule type="expression" dxfId="3487" priority="10">
      <formula>$I31="追加"</formula>
    </cfRule>
    <cfRule type="expression" dxfId="3486" priority="11">
      <formula>$I31="新規"</formula>
    </cfRule>
  </conditionalFormatting>
  <conditionalFormatting sqref="J31:M31">
    <cfRule type="expression" dxfId="3485" priority="8">
      <formula>$I31="追加"</formula>
    </cfRule>
    <cfRule type="expression" dxfId="3484" priority="9">
      <formula>$I31="新規"</formula>
    </cfRule>
  </conditionalFormatting>
  <conditionalFormatting sqref="O31">
    <cfRule type="expression" dxfId="3483" priority="12">
      <formula>O31="NG"</formula>
    </cfRule>
  </conditionalFormatting>
  <conditionalFormatting sqref="P31">
    <cfRule type="expression" dxfId="3482" priority="7">
      <formula>P31="NG"</formula>
    </cfRule>
  </conditionalFormatting>
  <conditionalFormatting sqref="L25:M26">
    <cfRule type="expression" dxfId="3481" priority="5">
      <formula>$I25="追加"</formula>
    </cfRule>
    <cfRule type="expression" dxfId="3480" priority="6">
      <formula>$I25="新規"</formula>
    </cfRule>
  </conditionalFormatting>
  <conditionalFormatting sqref="J25:M26">
    <cfRule type="expression" dxfId="3479" priority="3">
      <formula>$I25="追加"</formula>
    </cfRule>
    <cfRule type="expression" dxfId="3478" priority="4">
      <formula>$I25="新規"</formula>
    </cfRule>
  </conditionalFormatting>
  <conditionalFormatting sqref="L7">
    <cfRule type="expression" dxfId="3477" priority="2">
      <formula>$L$7="NG"</formula>
    </cfRule>
  </conditionalFormatting>
  <conditionalFormatting sqref="N4:N5">
    <cfRule type="expression" dxfId="347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4A6A25B-C947-49DC-B10C-C9397302B7B6}">
          <x14:formula1>
            <xm:f>リスト!$E$2:$E$22</xm:f>
          </x14:formula1>
          <xm:sqref>D23:D34</xm:sqref>
        </x14:dataValidation>
        <x14:dataValidation type="list" allowBlank="1" showInputMessage="1" showErrorMessage="1" xr:uid="{C63A102C-906B-40AD-A5C4-C0EBFA148681}">
          <x14:formula1>
            <xm:f>リスト!$D$2:$D$3</xm:f>
          </x14:formula1>
          <xm:sqref>C23:C34</xm:sqref>
        </x14:dataValidation>
        <x14:dataValidation type="list" allowBlank="1" showInputMessage="1" showErrorMessage="1" xr:uid="{EBC1DDE3-CDDA-41F4-A391-B01C4EE8962B}">
          <x14:formula1>
            <xm:f>リスト!$C$2:$C$4</xm:f>
          </x14:formula1>
          <xm:sqref>B23:B34</xm:sqref>
        </x14:dataValidation>
        <x14:dataValidation type="list" allowBlank="1" showInputMessage="1" showErrorMessage="1" xr:uid="{08165257-6711-4584-8FE9-3E0AEFD7621C}">
          <x14:formula1>
            <xm:f>リスト!$G$2:$G$4</xm:f>
          </x14:formula1>
          <xm:sqref>I23:I34</xm:sqref>
        </x14:dataValidation>
        <x14:dataValidation type="list" allowBlank="1" showInputMessage="1" showErrorMessage="1" xr:uid="{01CA8732-35A4-4E8D-A785-F2C068E07078}">
          <x14:formula1>
            <xm:f>リスト!$A$3:$A$9</xm:f>
          </x14:formula1>
          <xm:sqref>F10:F17</xm:sqref>
        </x14:dataValidation>
        <x14:dataValidation type="list" allowBlank="1" showInputMessage="1" showErrorMessage="1" xr:uid="{5AD0042C-35E8-4FFF-B688-BD0FD4D05E31}">
          <x14:formula1>
            <xm:f>リスト!$A$2:$A$9</xm:f>
          </x14:formula1>
          <xm:sqref>G10:G17</xm:sqref>
        </x14:dataValidation>
        <x14:dataValidation type="list" allowBlank="1" showInputMessage="1" showErrorMessage="1" xr:uid="{C180F906-971B-4FD4-B5E8-8E0F2EC48479}">
          <x14:formula1>
            <xm:f>リスト!$B$2:$B$11</xm:f>
          </x14:formula1>
          <xm:sqref>H10:H17</xm:sqref>
        </x14:dataValidation>
        <x14:dataValidation type="list" allowBlank="1" showInputMessage="1" showErrorMessage="1" xr:uid="{597722AF-8BAD-4027-BF5F-8627C19E067A}">
          <x14:formula1>
            <xm:f>リスト!$H$2:$H$3</xm:f>
          </x14:formula1>
          <xm:sqref>A63:A65 A76:A85</xm:sqref>
        </x14:dataValidation>
        <x14:dataValidation type="list" allowBlank="1" showInputMessage="1" showErrorMessage="1" xr:uid="{9E15C995-8596-4242-A277-5C23D3C9766C}">
          <x14:formula1>
            <xm:f>リスト!$H$2:$H$4</xm:f>
          </x14:formula1>
          <xm:sqref>A70:A72 L23:M34</xm:sqref>
        </x14:dataValidation>
        <x14:dataValidation type="list" allowBlank="1" showInputMessage="1" showErrorMessage="1" xr:uid="{BD0B9E41-5121-4DA0-9FFE-2D536804C0B5}">
          <x14:formula1>
            <xm:f>リスト!$I$2:$I$5</xm:f>
          </x14:formula1>
          <xm:sqref>I10:I17</xm:sqref>
        </x14:dataValidation>
        <x14:dataValidation type="list" allowBlank="1" showInputMessage="1" showErrorMessage="1" xr:uid="{97FBC9B3-36A5-4191-A2CE-F51F14B90CBC}">
          <x14:formula1>
            <xm:f>リスト!$J$2:$J$6</xm:f>
          </x14:formula1>
          <xm:sqref>J10:J17</xm:sqref>
        </x14:dataValidation>
        <x14:dataValidation type="list" allowBlank="1" showInputMessage="1" showErrorMessage="1" xr:uid="{BA283EB9-4911-4C70-A356-6BA51E136452}">
          <x14:formula1>
            <xm:f>リスト!$K$2:$K$3</xm:f>
          </x14:formula1>
          <xm:sqref>A46:A54 A57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25080-AFA4-4653-8D1D-5C1BA16F222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475" priority="42">
      <formula>$I29="追加"</formula>
    </cfRule>
    <cfRule type="expression" dxfId="3474" priority="43">
      <formula>$I29="新規"</formula>
    </cfRule>
  </conditionalFormatting>
  <conditionalFormatting sqref="F58:K58 A58:A59">
    <cfRule type="expression" dxfId="3473" priority="41">
      <formula>$C$39=0</formula>
    </cfRule>
  </conditionalFormatting>
  <conditionalFormatting sqref="C37">
    <cfRule type="expression" dxfId="3472" priority="39">
      <formula>$C$37&gt;$B$37/2</formula>
    </cfRule>
    <cfRule type="expression" dxfId="3471" priority="40">
      <formula>$C$37&gt;10000000</formula>
    </cfRule>
  </conditionalFormatting>
  <conditionalFormatting sqref="C38">
    <cfRule type="expression" dxfId="3470" priority="37">
      <formula>$C$38&gt;$B$38/2</formula>
    </cfRule>
    <cfRule type="expression" dxfId="3469" priority="38">
      <formula>$C$38&gt;1000000</formula>
    </cfRule>
  </conditionalFormatting>
  <conditionalFormatting sqref="C39">
    <cfRule type="expression" dxfId="3468" priority="35">
      <formula>$C$39&gt;$B$39/2</formula>
    </cfRule>
    <cfRule type="expression" dxfId="3467" priority="36">
      <formula>$C$39&gt;100000</formula>
    </cfRule>
  </conditionalFormatting>
  <conditionalFormatting sqref="N7">
    <cfRule type="expression" dxfId="3466" priority="32">
      <formula>N7="NG"</formula>
    </cfRule>
  </conditionalFormatting>
  <conditionalFormatting sqref="J23:M24 J27:M30 J32:M34">
    <cfRule type="expression" dxfId="3465" priority="14">
      <formula>$I23="追加"</formula>
    </cfRule>
    <cfRule type="expression" dxfId="3464" priority="34">
      <formula>$I23="新規"</formula>
    </cfRule>
  </conditionalFormatting>
  <conditionalFormatting sqref="B37:B39">
    <cfRule type="expression" dxfId="3463" priority="33">
      <formula>($C37+$D37+$E37)&lt;&gt;$B37</formula>
    </cfRule>
  </conditionalFormatting>
  <conditionalFormatting sqref="N37:P39">
    <cfRule type="expression" dxfId="3462" priority="30">
      <formula>N37="NG"</formula>
    </cfRule>
    <cfRule type="expression" dxfId="3461" priority="31">
      <formula>$N19="NG"</formula>
    </cfRule>
  </conditionalFormatting>
  <conditionalFormatting sqref="P40">
    <cfRule type="expression" dxfId="3460" priority="28">
      <formula>P40="NG"</formula>
    </cfRule>
    <cfRule type="expression" dxfId="3459" priority="29">
      <formula>$N22="NG"</formula>
    </cfRule>
  </conditionalFormatting>
  <conditionalFormatting sqref="N58:N59">
    <cfRule type="expression" dxfId="3458" priority="26">
      <formula>N58="NG"</formula>
    </cfRule>
    <cfRule type="expression" dxfId="3457" priority="27">
      <formula>$N41="NG"</formula>
    </cfRule>
  </conditionalFormatting>
  <conditionalFormatting sqref="N63">
    <cfRule type="expression" dxfId="3456" priority="25">
      <formula>N63="NG"</formula>
    </cfRule>
  </conditionalFormatting>
  <conditionalFormatting sqref="N3">
    <cfRule type="expression" dxfId="3455" priority="23">
      <formula>$N3&lt;&gt;"要修正！"</formula>
    </cfRule>
    <cfRule type="expression" dxfId="3454" priority="24">
      <formula>$N3="要修正！"</formula>
    </cfRule>
  </conditionalFormatting>
  <conditionalFormatting sqref="O32:O34 O23:O30">
    <cfRule type="expression" dxfId="3453" priority="44">
      <formula>O23="NG"</formula>
    </cfRule>
  </conditionalFormatting>
  <conditionalFormatting sqref="A57:B57">
    <cfRule type="expression" dxfId="3452" priority="22">
      <formula>$C$39=0</formula>
    </cfRule>
  </conditionalFormatting>
  <conditionalFormatting sqref="O57">
    <cfRule type="expression" dxfId="3451" priority="21">
      <formula>O57="NG"</formula>
    </cfRule>
  </conditionalFormatting>
  <conditionalFormatting sqref="N57">
    <cfRule type="expression" dxfId="3450" priority="19">
      <formula>N57="NG"</formula>
    </cfRule>
    <cfRule type="expression" dxfId="3449" priority="20">
      <formula>$N40="NG"</formula>
    </cfRule>
  </conditionalFormatting>
  <conditionalFormatting sqref="N70">
    <cfRule type="expression" dxfId="3448" priority="18">
      <formula>N70="NG"</formula>
    </cfRule>
  </conditionalFormatting>
  <conditionalFormatting sqref="N23:N34">
    <cfRule type="expression" dxfId="3447" priority="17">
      <formula>N23="NG"</formula>
    </cfRule>
  </conditionalFormatting>
  <conditionalFormatting sqref="O10:O17">
    <cfRule type="expression" dxfId="3446" priority="15">
      <formula>$O10="NG"</formula>
    </cfRule>
    <cfRule type="expression" dxfId="3445" priority="16">
      <formula>$N1048570="NG"</formula>
    </cfRule>
  </conditionalFormatting>
  <conditionalFormatting sqref="P32:P34 P23:P30">
    <cfRule type="expression" dxfId="3444" priority="13">
      <formula>P23="NG"</formula>
    </cfRule>
  </conditionalFormatting>
  <conditionalFormatting sqref="L31:M31">
    <cfRule type="expression" dxfId="3443" priority="10">
      <formula>$I31="追加"</formula>
    </cfRule>
    <cfRule type="expression" dxfId="3442" priority="11">
      <formula>$I31="新規"</formula>
    </cfRule>
  </conditionalFormatting>
  <conditionalFormatting sqref="J31:M31">
    <cfRule type="expression" dxfId="3441" priority="8">
      <formula>$I31="追加"</formula>
    </cfRule>
    <cfRule type="expression" dxfId="3440" priority="9">
      <formula>$I31="新規"</formula>
    </cfRule>
  </conditionalFormatting>
  <conditionalFormatting sqref="O31">
    <cfRule type="expression" dxfId="3439" priority="12">
      <formula>O31="NG"</formula>
    </cfRule>
  </conditionalFormatting>
  <conditionalFormatting sqref="P31">
    <cfRule type="expression" dxfId="3438" priority="7">
      <formula>P31="NG"</formula>
    </cfRule>
  </conditionalFormatting>
  <conditionalFormatting sqref="L25:M26">
    <cfRule type="expression" dxfId="3437" priority="5">
      <formula>$I25="追加"</formula>
    </cfRule>
    <cfRule type="expression" dxfId="3436" priority="6">
      <formula>$I25="新規"</formula>
    </cfRule>
  </conditionalFormatting>
  <conditionalFormatting sqref="J25:M26">
    <cfRule type="expression" dxfId="3435" priority="3">
      <formula>$I25="追加"</formula>
    </cfRule>
    <cfRule type="expression" dxfId="3434" priority="4">
      <formula>$I25="新規"</formula>
    </cfRule>
  </conditionalFormatting>
  <conditionalFormatting sqref="L7">
    <cfRule type="expression" dxfId="3433" priority="2">
      <formula>$L$7="NG"</formula>
    </cfRule>
  </conditionalFormatting>
  <conditionalFormatting sqref="N4:N5">
    <cfRule type="expression" dxfId="343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EB68BBF-728F-430E-A31A-5E0475226C81}">
          <x14:formula1>
            <xm:f>リスト!$K$2:$K$3</xm:f>
          </x14:formula1>
          <xm:sqref>A46:A54 A57</xm:sqref>
        </x14:dataValidation>
        <x14:dataValidation type="list" allowBlank="1" showInputMessage="1" showErrorMessage="1" xr:uid="{93BA214E-7603-4D54-9C5B-1C900A17F276}">
          <x14:formula1>
            <xm:f>リスト!$J$2:$J$6</xm:f>
          </x14:formula1>
          <xm:sqref>J10:J17</xm:sqref>
        </x14:dataValidation>
        <x14:dataValidation type="list" allowBlank="1" showInputMessage="1" showErrorMessage="1" xr:uid="{4DA361CD-531E-44A9-9D22-2323C30D2DF3}">
          <x14:formula1>
            <xm:f>リスト!$I$2:$I$5</xm:f>
          </x14:formula1>
          <xm:sqref>I10:I17</xm:sqref>
        </x14:dataValidation>
        <x14:dataValidation type="list" allowBlank="1" showInputMessage="1" showErrorMessage="1" xr:uid="{878D50B7-414A-4974-A0BB-9255B6852378}">
          <x14:formula1>
            <xm:f>リスト!$H$2:$H$4</xm:f>
          </x14:formula1>
          <xm:sqref>A70:A72 L23:M34</xm:sqref>
        </x14:dataValidation>
        <x14:dataValidation type="list" allowBlank="1" showInputMessage="1" showErrorMessage="1" xr:uid="{1CE435A1-76E8-4EA7-B255-F517A0C93B45}">
          <x14:formula1>
            <xm:f>リスト!$H$2:$H$3</xm:f>
          </x14:formula1>
          <xm:sqref>A63:A65 A76:A85</xm:sqref>
        </x14:dataValidation>
        <x14:dataValidation type="list" allowBlank="1" showInputMessage="1" showErrorMessage="1" xr:uid="{3EE48154-BD7A-4D35-85B9-5B8FCF7A38D9}">
          <x14:formula1>
            <xm:f>リスト!$B$2:$B$11</xm:f>
          </x14:formula1>
          <xm:sqref>H10:H17</xm:sqref>
        </x14:dataValidation>
        <x14:dataValidation type="list" allowBlank="1" showInputMessage="1" showErrorMessage="1" xr:uid="{2554C67A-6D02-48B1-B62C-7ED393E8BABF}">
          <x14:formula1>
            <xm:f>リスト!$A$2:$A$9</xm:f>
          </x14:formula1>
          <xm:sqref>G10:G17</xm:sqref>
        </x14:dataValidation>
        <x14:dataValidation type="list" allowBlank="1" showInputMessage="1" showErrorMessage="1" xr:uid="{F06F3D48-56B6-4A41-834C-82CEC03130BF}">
          <x14:formula1>
            <xm:f>リスト!$A$3:$A$9</xm:f>
          </x14:formula1>
          <xm:sqref>F10:F17</xm:sqref>
        </x14:dataValidation>
        <x14:dataValidation type="list" allowBlank="1" showInputMessage="1" showErrorMessage="1" xr:uid="{975F8B28-8216-4283-89AE-A879A48D87AB}">
          <x14:formula1>
            <xm:f>リスト!$G$2:$G$4</xm:f>
          </x14:formula1>
          <xm:sqref>I23:I34</xm:sqref>
        </x14:dataValidation>
        <x14:dataValidation type="list" allowBlank="1" showInputMessage="1" showErrorMessage="1" xr:uid="{DD90E90C-F714-4A62-9D56-82B4477FBE8F}">
          <x14:formula1>
            <xm:f>リスト!$C$2:$C$4</xm:f>
          </x14:formula1>
          <xm:sqref>B23:B34</xm:sqref>
        </x14:dataValidation>
        <x14:dataValidation type="list" allowBlank="1" showInputMessage="1" showErrorMessage="1" xr:uid="{42E47880-57C4-4341-ACA5-913107BC97F3}">
          <x14:formula1>
            <xm:f>リスト!$D$2:$D$3</xm:f>
          </x14:formula1>
          <xm:sqref>C23:C34</xm:sqref>
        </x14:dataValidation>
        <x14:dataValidation type="list" allowBlank="1" showInputMessage="1" showErrorMessage="1" xr:uid="{7C5027A7-4C7B-4D2E-AC58-C5F404624E1C}">
          <x14:formula1>
            <xm:f>リスト!$E$2:$E$22</xm:f>
          </x14:formula1>
          <xm:sqref>D23:D34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67D37-6736-4FE1-B509-4E0C10047AAB}">
  <dimension ref="A1:U85"/>
  <sheetViews>
    <sheetView view="pageBreakPreview" topLeftCell="A46"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431" priority="42">
      <formula>$I29="追加"</formula>
    </cfRule>
    <cfRule type="expression" dxfId="3430" priority="43">
      <formula>$I29="新規"</formula>
    </cfRule>
  </conditionalFormatting>
  <conditionalFormatting sqref="F58:K58 A58:A59">
    <cfRule type="expression" dxfId="3429" priority="41">
      <formula>$C$39=0</formula>
    </cfRule>
  </conditionalFormatting>
  <conditionalFormatting sqref="C37">
    <cfRule type="expression" dxfId="3428" priority="39">
      <formula>$C$37&gt;$B$37/2</formula>
    </cfRule>
    <cfRule type="expression" dxfId="3427" priority="40">
      <formula>$C$37&gt;10000000</formula>
    </cfRule>
  </conditionalFormatting>
  <conditionalFormatting sqref="C38">
    <cfRule type="expression" dxfId="3426" priority="37">
      <formula>$C$38&gt;$B$38/2</formula>
    </cfRule>
    <cfRule type="expression" dxfId="3425" priority="38">
      <formula>$C$38&gt;1000000</formula>
    </cfRule>
  </conditionalFormatting>
  <conditionalFormatting sqref="C39">
    <cfRule type="expression" dxfId="3424" priority="35">
      <formula>$C$39&gt;$B$39/2</formula>
    </cfRule>
    <cfRule type="expression" dxfId="3423" priority="36">
      <formula>$C$39&gt;100000</formula>
    </cfRule>
  </conditionalFormatting>
  <conditionalFormatting sqref="N7">
    <cfRule type="expression" dxfId="3422" priority="32">
      <formula>N7="NG"</formula>
    </cfRule>
  </conditionalFormatting>
  <conditionalFormatting sqref="J23:M24 J27:M30 J32:M34">
    <cfRule type="expression" dxfId="3421" priority="14">
      <formula>$I23="追加"</formula>
    </cfRule>
    <cfRule type="expression" dxfId="3420" priority="34">
      <formula>$I23="新規"</formula>
    </cfRule>
  </conditionalFormatting>
  <conditionalFormatting sqref="B37:B39">
    <cfRule type="expression" dxfId="3419" priority="33">
      <formula>($C37+$D37+$E37)&lt;&gt;$B37</formula>
    </cfRule>
  </conditionalFormatting>
  <conditionalFormatting sqref="N37:P39">
    <cfRule type="expression" dxfId="3418" priority="30">
      <formula>N37="NG"</formula>
    </cfRule>
    <cfRule type="expression" dxfId="3417" priority="31">
      <formula>$N19="NG"</formula>
    </cfRule>
  </conditionalFormatting>
  <conditionalFormatting sqref="P40">
    <cfRule type="expression" dxfId="3416" priority="28">
      <formula>P40="NG"</formula>
    </cfRule>
    <cfRule type="expression" dxfId="3415" priority="29">
      <formula>$N22="NG"</formula>
    </cfRule>
  </conditionalFormatting>
  <conditionalFormatting sqref="N58:N59">
    <cfRule type="expression" dxfId="3414" priority="26">
      <formula>N58="NG"</formula>
    </cfRule>
    <cfRule type="expression" dxfId="3413" priority="27">
      <formula>$N41="NG"</formula>
    </cfRule>
  </conditionalFormatting>
  <conditionalFormatting sqref="N63">
    <cfRule type="expression" dxfId="3412" priority="25">
      <formula>N63="NG"</formula>
    </cfRule>
  </conditionalFormatting>
  <conditionalFormatting sqref="N3">
    <cfRule type="expression" dxfId="3411" priority="23">
      <formula>$N3&lt;&gt;"要修正！"</formula>
    </cfRule>
    <cfRule type="expression" dxfId="3410" priority="24">
      <formula>$N3="要修正！"</formula>
    </cfRule>
  </conditionalFormatting>
  <conditionalFormatting sqref="O32:O34 O23:O30">
    <cfRule type="expression" dxfId="3409" priority="44">
      <formula>O23="NG"</formula>
    </cfRule>
  </conditionalFormatting>
  <conditionalFormatting sqref="A57:B57">
    <cfRule type="expression" dxfId="3408" priority="22">
      <formula>$C$39=0</formula>
    </cfRule>
  </conditionalFormatting>
  <conditionalFormatting sqref="O57">
    <cfRule type="expression" dxfId="3407" priority="21">
      <formula>O57="NG"</formula>
    </cfRule>
  </conditionalFormatting>
  <conditionalFormatting sqref="N57">
    <cfRule type="expression" dxfId="3406" priority="19">
      <formula>N57="NG"</formula>
    </cfRule>
    <cfRule type="expression" dxfId="3405" priority="20">
      <formula>$N40="NG"</formula>
    </cfRule>
  </conditionalFormatting>
  <conditionalFormatting sqref="N70">
    <cfRule type="expression" dxfId="3404" priority="18">
      <formula>N70="NG"</formula>
    </cfRule>
  </conditionalFormatting>
  <conditionalFormatting sqref="N23:N34">
    <cfRule type="expression" dxfId="3403" priority="17">
      <formula>N23="NG"</formula>
    </cfRule>
  </conditionalFormatting>
  <conditionalFormatting sqref="O10:O17">
    <cfRule type="expression" dxfId="3402" priority="15">
      <formula>$O10="NG"</formula>
    </cfRule>
    <cfRule type="expression" dxfId="3401" priority="16">
      <formula>$N1048570="NG"</formula>
    </cfRule>
  </conditionalFormatting>
  <conditionalFormatting sqref="P32:P34 P23:P30">
    <cfRule type="expression" dxfId="3400" priority="13">
      <formula>P23="NG"</formula>
    </cfRule>
  </conditionalFormatting>
  <conditionalFormatting sqref="L31:M31">
    <cfRule type="expression" dxfId="3399" priority="10">
      <formula>$I31="追加"</formula>
    </cfRule>
    <cfRule type="expression" dxfId="3398" priority="11">
      <formula>$I31="新規"</formula>
    </cfRule>
  </conditionalFormatting>
  <conditionalFormatting sqref="J31:M31">
    <cfRule type="expression" dxfId="3397" priority="8">
      <formula>$I31="追加"</formula>
    </cfRule>
    <cfRule type="expression" dxfId="3396" priority="9">
      <formula>$I31="新規"</formula>
    </cfRule>
  </conditionalFormatting>
  <conditionalFormatting sqref="O31">
    <cfRule type="expression" dxfId="3395" priority="12">
      <formula>O31="NG"</formula>
    </cfRule>
  </conditionalFormatting>
  <conditionalFormatting sqref="P31">
    <cfRule type="expression" dxfId="3394" priority="7">
      <formula>P31="NG"</formula>
    </cfRule>
  </conditionalFormatting>
  <conditionalFormatting sqref="L25:M26">
    <cfRule type="expression" dxfId="3393" priority="5">
      <formula>$I25="追加"</formula>
    </cfRule>
    <cfRule type="expression" dxfId="3392" priority="6">
      <formula>$I25="新規"</formula>
    </cfRule>
  </conditionalFormatting>
  <conditionalFormatting sqref="J25:M26">
    <cfRule type="expression" dxfId="3391" priority="3">
      <formula>$I25="追加"</formula>
    </cfRule>
    <cfRule type="expression" dxfId="3390" priority="4">
      <formula>$I25="新規"</formula>
    </cfRule>
  </conditionalFormatting>
  <conditionalFormatting sqref="L7">
    <cfRule type="expression" dxfId="3389" priority="2">
      <formula>$L$7="NG"</formula>
    </cfRule>
  </conditionalFormatting>
  <conditionalFormatting sqref="N4:N5">
    <cfRule type="expression" dxfId="338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DD13771-3E47-429B-89B2-668BBF3BC516}">
          <x14:formula1>
            <xm:f>リスト!$K$2:$K$3</xm:f>
          </x14:formula1>
          <xm:sqref>A46:A54 A57</xm:sqref>
        </x14:dataValidation>
        <x14:dataValidation type="list" allowBlank="1" showInputMessage="1" showErrorMessage="1" xr:uid="{5348CAD0-51B9-4E59-99C4-932776F08C1B}">
          <x14:formula1>
            <xm:f>リスト!$J$2:$J$6</xm:f>
          </x14:formula1>
          <xm:sqref>J10:J17</xm:sqref>
        </x14:dataValidation>
        <x14:dataValidation type="list" allowBlank="1" showInputMessage="1" showErrorMessage="1" xr:uid="{5F15C0B7-715D-493B-8263-5F2A5DE0046F}">
          <x14:formula1>
            <xm:f>リスト!$I$2:$I$5</xm:f>
          </x14:formula1>
          <xm:sqref>I10:I17</xm:sqref>
        </x14:dataValidation>
        <x14:dataValidation type="list" allowBlank="1" showInputMessage="1" showErrorMessage="1" xr:uid="{E55B966D-E19F-4DE6-B007-2AEA35CDB31B}">
          <x14:formula1>
            <xm:f>リスト!$H$2:$H$4</xm:f>
          </x14:formula1>
          <xm:sqref>A70:A72 L23:M34</xm:sqref>
        </x14:dataValidation>
        <x14:dataValidation type="list" allowBlank="1" showInputMessage="1" showErrorMessage="1" xr:uid="{32D49A19-5ACC-4D1F-BB04-561343AEE95C}">
          <x14:formula1>
            <xm:f>リスト!$H$2:$H$3</xm:f>
          </x14:formula1>
          <xm:sqref>A63:A65 A76:A85</xm:sqref>
        </x14:dataValidation>
        <x14:dataValidation type="list" allowBlank="1" showInputMessage="1" showErrorMessage="1" xr:uid="{109FD197-6F1A-4F4D-AD38-8CB16C6AC93F}">
          <x14:formula1>
            <xm:f>リスト!$B$2:$B$11</xm:f>
          </x14:formula1>
          <xm:sqref>H10:H17</xm:sqref>
        </x14:dataValidation>
        <x14:dataValidation type="list" allowBlank="1" showInputMessage="1" showErrorMessage="1" xr:uid="{33FEFB1D-F0F2-4ABB-ACC3-9B0FEEDEC2F8}">
          <x14:formula1>
            <xm:f>リスト!$A$2:$A$9</xm:f>
          </x14:formula1>
          <xm:sqref>G10:G17</xm:sqref>
        </x14:dataValidation>
        <x14:dataValidation type="list" allowBlank="1" showInputMessage="1" showErrorMessage="1" xr:uid="{25B1B1FD-5F58-48E8-9192-D77E6419471C}">
          <x14:formula1>
            <xm:f>リスト!$A$3:$A$9</xm:f>
          </x14:formula1>
          <xm:sqref>F10:F17</xm:sqref>
        </x14:dataValidation>
        <x14:dataValidation type="list" allowBlank="1" showInputMessage="1" showErrorMessage="1" xr:uid="{5EDF55F2-B853-4A3B-8BE5-CDA284AA9147}">
          <x14:formula1>
            <xm:f>リスト!$G$2:$G$4</xm:f>
          </x14:formula1>
          <xm:sqref>I23:I34</xm:sqref>
        </x14:dataValidation>
        <x14:dataValidation type="list" allowBlank="1" showInputMessage="1" showErrorMessage="1" xr:uid="{EF3F34C0-9AF7-41A9-A1F0-7A93A3FBF94C}">
          <x14:formula1>
            <xm:f>リスト!$C$2:$C$4</xm:f>
          </x14:formula1>
          <xm:sqref>B23:B34</xm:sqref>
        </x14:dataValidation>
        <x14:dataValidation type="list" allowBlank="1" showInputMessage="1" showErrorMessage="1" xr:uid="{3073042D-E72E-4D92-A0C4-3379F1768E37}">
          <x14:formula1>
            <xm:f>リスト!$D$2:$D$3</xm:f>
          </x14:formula1>
          <xm:sqref>C23:C34</xm:sqref>
        </x14:dataValidation>
        <x14:dataValidation type="list" allowBlank="1" showInputMessage="1" showErrorMessage="1" xr:uid="{94D16D8F-161B-4C98-8A38-ACFE38EE7566}">
          <x14:formula1>
            <xm:f>リスト!$E$2:$E$22</xm:f>
          </x14:formula1>
          <xm:sqref>D23:D34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20EB4-458D-4710-A52A-7B3A279024B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387" priority="42">
      <formula>$I29="追加"</formula>
    </cfRule>
    <cfRule type="expression" dxfId="3386" priority="43">
      <formula>$I29="新規"</formula>
    </cfRule>
  </conditionalFormatting>
  <conditionalFormatting sqref="F58:K58 A58:A59">
    <cfRule type="expression" dxfId="3385" priority="41">
      <formula>$C$39=0</formula>
    </cfRule>
  </conditionalFormatting>
  <conditionalFormatting sqref="C37">
    <cfRule type="expression" dxfId="3384" priority="39">
      <formula>$C$37&gt;$B$37/2</formula>
    </cfRule>
    <cfRule type="expression" dxfId="3383" priority="40">
      <formula>$C$37&gt;10000000</formula>
    </cfRule>
  </conditionalFormatting>
  <conditionalFormatting sqref="C38">
    <cfRule type="expression" dxfId="3382" priority="37">
      <formula>$C$38&gt;$B$38/2</formula>
    </cfRule>
    <cfRule type="expression" dxfId="3381" priority="38">
      <formula>$C$38&gt;1000000</formula>
    </cfRule>
  </conditionalFormatting>
  <conditionalFormatting sqref="C39">
    <cfRule type="expression" dxfId="3380" priority="35">
      <formula>$C$39&gt;$B$39/2</formula>
    </cfRule>
    <cfRule type="expression" dxfId="3379" priority="36">
      <formula>$C$39&gt;100000</formula>
    </cfRule>
  </conditionalFormatting>
  <conditionalFormatting sqref="N7">
    <cfRule type="expression" dxfId="3378" priority="32">
      <formula>N7="NG"</formula>
    </cfRule>
  </conditionalFormatting>
  <conditionalFormatting sqref="J23:M24 J27:M30 J32:M34">
    <cfRule type="expression" dxfId="3377" priority="14">
      <formula>$I23="追加"</formula>
    </cfRule>
    <cfRule type="expression" dxfId="3376" priority="34">
      <formula>$I23="新規"</formula>
    </cfRule>
  </conditionalFormatting>
  <conditionalFormatting sqref="B37:B39">
    <cfRule type="expression" dxfId="3375" priority="33">
      <formula>($C37+$D37+$E37)&lt;&gt;$B37</formula>
    </cfRule>
  </conditionalFormatting>
  <conditionalFormatting sqref="N37:P39">
    <cfRule type="expression" dxfId="3374" priority="30">
      <formula>N37="NG"</formula>
    </cfRule>
    <cfRule type="expression" dxfId="3373" priority="31">
      <formula>$N19="NG"</formula>
    </cfRule>
  </conditionalFormatting>
  <conditionalFormatting sqref="P40">
    <cfRule type="expression" dxfId="3372" priority="28">
      <formula>P40="NG"</formula>
    </cfRule>
    <cfRule type="expression" dxfId="3371" priority="29">
      <formula>$N22="NG"</formula>
    </cfRule>
  </conditionalFormatting>
  <conditionalFormatting sqref="N58:N59">
    <cfRule type="expression" dxfId="3370" priority="26">
      <formula>N58="NG"</formula>
    </cfRule>
    <cfRule type="expression" dxfId="3369" priority="27">
      <formula>$N41="NG"</formula>
    </cfRule>
  </conditionalFormatting>
  <conditionalFormatting sqref="N63">
    <cfRule type="expression" dxfId="3368" priority="25">
      <formula>N63="NG"</formula>
    </cfRule>
  </conditionalFormatting>
  <conditionalFormatting sqref="N3">
    <cfRule type="expression" dxfId="3367" priority="23">
      <formula>$N3&lt;&gt;"要修正！"</formula>
    </cfRule>
    <cfRule type="expression" dxfId="3366" priority="24">
      <formula>$N3="要修正！"</formula>
    </cfRule>
  </conditionalFormatting>
  <conditionalFormatting sqref="O32:O34 O23:O30">
    <cfRule type="expression" dxfId="3365" priority="44">
      <formula>O23="NG"</formula>
    </cfRule>
  </conditionalFormatting>
  <conditionalFormatting sqref="A57:B57">
    <cfRule type="expression" dxfId="3364" priority="22">
      <formula>$C$39=0</formula>
    </cfRule>
  </conditionalFormatting>
  <conditionalFormatting sqref="O57">
    <cfRule type="expression" dxfId="3363" priority="21">
      <formula>O57="NG"</formula>
    </cfRule>
  </conditionalFormatting>
  <conditionalFormatting sqref="N57">
    <cfRule type="expression" dxfId="3362" priority="19">
      <formula>N57="NG"</formula>
    </cfRule>
    <cfRule type="expression" dxfId="3361" priority="20">
      <formula>$N40="NG"</formula>
    </cfRule>
  </conditionalFormatting>
  <conditionalFormatting sqref="N70">
    <cfRule type="expression" dxfId="3360" priority="18">
      <formula>N70="NG"</formula>
    </cfRule>
  </conditionalFormatting>
  <conditionalFormatting sqref="N23:N34">
    <cfRule type="expression" dxfId="3359" priority="17">
      <formula>N23="NG"</formula>
    </cfRule>
  </conditionalFormatting>
  <conditionalFormatting sqref="O10:O17">
    <cfRule type="expression" dxfId="3358" priority="15">
      <formula>$O10="NG"</formula>
    </cfRule>
    <cfRule type="expression" dxfId="3357" priority="16">
      <formula>$N1048570="NG"</formula>
    </cfRule>
  </conditionalFormatting>
  <conditionalFormatting sqref="P32:P34 P23:P30">
    <cfRule type="expression" dxfId="3356" priority="13">
      <formula>P23="NG"</formula>
    </cfRule>
  </conditionalFormatting>
  <conditionalFormatting sqref="L31:M31">
    <cfRule type="expression" dxfId="3355" priority="10">
      <formula>$I31="追加"</formula>
    </cfRule>
    <cfRule type="expression" dxfId="3354" priority="11">
      <formula>$I31="新規"</formula>
    </cfRule>
  </conditionalFormatting>
  <conditionalFormatting sqref="J31:M31">
    <cfRule type="expression" dxfId="3353" priority="8">
      <formula>$I31="追加"</formula>
    </cfRule>
    <cfRule type="expression" dxfId="3352" priority="9">
      <formula>$I31="新規"</formula>
    </cfRule>
  </conditionalFormatting>
  <conditionalFormatting sqref="O31">
    <cfRule type="expression" dxfId="3351" priority="12">
      <formula>O31="NG"</formula>
    </cfRule>
  </conditionalFormatting>
  <conditionalFormatting sqref="P31">
    <cfRule type="expression" dxfId="3350" priority="7">
      <formula>P31="NG"</formula>
    </cfRule>
  </conditionalFormatting>
  <conditionalFormatting sqref="L25:M26">
    <cfRule type="expression" dxfId="3349" priority="5">
      <formula>$I25="追加"</formula>
    </cfRule>
    <cfRule type="expression" dxfId="3348" priority="6">
      <formula>$I25="新規"</formula>
    </cfRule>
  </conditionalFormatting>
  <conditionalFormatting sqref="J25:M26">
    <cfRule type="expression" dxfId="3347" priority="3">
      <formula>$I25="追加"</formula>
    </cfRule>
    <cfRule type="expression" dxfId="3346" priority="4">
      <formula>$I25="新規"</formula>
    </cfRule>
  </conditionalFormatting>
  <conditionalFormatting sqref="L7">
    <cfRule type="expression" dxfId="3345" priority="2">
      <formula>$L$7="NG"</formula>
    </cfRule>
  </conditionalFormatting>
  <conditionalFormatting sqref="N4:N5">
    <cfRule type="expression" dxfId="334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9E3BCEB-350E-4062-949C-5A0161FD8C37}">
          <x14:formula1>
            <xm:f>リスト!$E$2:$E$22</xm:f>
          </x14:formula1>
          <xm:sqref>D23:D34</xm:sqref>
        </x14:dataValidation>
        <x14:dataValidation type="list" allowBlank="1" showInputMessage="1" showErrorMessage="1" xr:uid="{1E6E338D-7351-4A78-BD50-D6E648466C77}">
          <x14:formula1>
            <xm:f>リスト!$D$2:$D$3</xm:f>
          </x14:formula1>
          <xm:sqref>C23:C34</xm:sqref>
        </x14:dataValidation>
        <x14:dataValidation type="list" allowBlank="1" showInputMessage="1" showErrorMessage="1" xr:uid="{82F48F5D-14F8-4E53-862F-8C815F0024DF}">
          <x14:formula1>
            <xm:f>リスト!$C$2:$C$4</xm:f>
          </x14:formula1>
          <xm:sqref>B23:B34</xm:sqref>
        </x14:dataValidation>
        <x14:dataValidation type="list" allowBlank="1" showInputMessage="1" showErrorMessage="1" xr:uid="{E1645FC8-EC37-4A38-B0D8-3E4395015818}">
          <x14:formula1>
            <xm:f>リスト!$G$2:$G$4</xm:f>
          </x14:formula1>
          <xm:sqref>I23:I34</xm:sqref>
        </x14:dataValidation>
        <x14:dataValidation type="list" allowBlank="1" showInputMessage="1" showErrorMessage="1" xr:uid="{ED9F81F3-F89B-4481-901C-F59435521203}">
          <x14:formula1>
            <xm:f>リスト!$A$3:$A$9</xm:f>
          </x14:formula1>
          <xm:sqref>F10:F17</xm:sqref>
        </x14:dataValidation>
        <x14:dataValidation type="list" allowBlank="1" showInputMessage="1" showErrorMessage="1" xr:uid="{CF5C9306-D237-4B80-BA5C-1D9DCF131141}">
          <x14:formula1>
            <xm:f>リスト!$A$2:$A$9</xm:f>
          </x14:formula1>
          <xm:sqref>G10:G17</xm:sqref>
        </x14:dataValidation>
        <x14:dataValidation type="list" allowBlank="1" showInputMessage="1" showErrorMessage="1" xr:uid="{A301D474-501F-4CBA-99FD-5F335375D63C}">
          <x14:formula1>
            <xm:f>リスト!$B$2:$B$11</xm:f>
          </x14:formula1>
          <xm:sqref>H10:H17</xm:sqref>
        </x14:dataValidation>
        <x14:dataValidation type="list" allowBlank="1" showInputMessage="1" showErrorMessage="1" xr:uid="{EBCFB894-C3AA-41A9-8CFD-91A4AB7941BD}">
          <x14:formula1>
            <xm:f>リスト!$H$2:$H$3</xm:f>
          </x14:formula1>
          <xm:sqref>A63:A65 A76:A85</xm:sqref>
        </x14:dataValidation>
        <x14:dataValidation type="list" allowBlank="1" showInputMessage="1" showErrorMessage="1" xr:uid="{EBC0A3BB-2463-4CB1-8227-427F4DCCD332}">
          <x14:formula1>
            <xm:f>リスト!$H$2:$H$4</xm:f>
          </x14:formula1>
          <xm:sqref>A70:A72 L23:M34</xm:sqref>
        </x14:dataValidation>
        <x14:dataValidation type="list" allowBlank="1" showInputMessage="1" showErrorMessage="1" xr:uid="{29676D21-CD3F-4A3C-9E90-CE874207186F}">
          <x14:formula1>
            <xm:f>リスト!$I$2:$I$5</xm:f>
          </x14:formula1>
          <xm:sqref>I10:I17</xm:sqref>
        </x14:dataValidation>
        <x14:dataValidation type="list" allowBlank="1" showInputMessage="1" showErrorMessage="1" xr:uid="{91F8E4AF-B7C1-43E2-8421-FC2E89051611}">
          <x14:formula1>
            <xm:f>リスト!$J$2:$J$6</xm:f>
          </x14:formula1>
          <xm:sqref>J10:J17</xm:sqref>
        </x14:dataValidation>
        <x14:dataValidation type="list" allowBlank="1" showInputMessage="1" showErrorMessage="1" xr:uid="{CECFB907-4F3F-460E-8738-B55089308B01}">
          <x14:formula1>
            <xm:f>リスト!$K$2:$K$3</xm:f>
          </x14:formula1>
          <xm:sqref>A46:A54 A57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09B5-90CF-4255-88B7-207057324A4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343" priority="42">
      <formula>$I29="追加"</formula>
    </cfRule>
    <cfRule type="expression" dxfId="3342" priority="43">
      <formula>$I29="新規"</formula>
    </cfRule>
  </conditionalFormatting>
  <conditionalFormatting sqref="F58:K58 A58:A59">
    <cfRule type="expression" dxfId="3341" priority="41">
      <formula>$C$39=0</formula>
    </cfRule>
  </conditionalFormatting>
  <conditionalFormatting sqref="C37">
    <cfRule type="expression" dxfId="3340" priority="39">
      <formula>$C$37&gt;$B$37/2</formula>
    </cfRule>
    <cfRule type="expression" dxfId="3339" priority="40">
      <formula>$C$37&gt;10000000</formula>
    </cfRule>
  </conditionalFormatting>
  <conditionalFormatting sqref="C38">
    <cfRule type="expression" dxfId="3338" priority="37">
      <formula>$C$38&gt;$B$38/2</formula>
    </cfRule>
    <cfRule type="expression" dxfId="3337" priority="38">
      <formula>$C$38&gt;1000000</formula>
    </cfRule>
  </conditionalFormatting>
  <conditionalFormatting sqref="C39">
    <cfRule type="expression" dxfId="3336" priority="35">
      <formula>$C$39&gt;$B$39/2</formula>
    </cfRule>
    <cfRule type="expression" dxfId="3335" priority="36">
      <formula>$C$39&gt;100000</formula>
    </cfRule>
  </conditionalFormatting>
  <conditionalFormatting sqref="N7">
    <cfRule type="expression" dxfId="3334" priority="32">
      <formula>N7="NG"</formula>
    </cfRule>
  </conditionalFormatting>
  <conditionalFormatting sqref="J23:M24 J27:M30 J32:M34">
    <cfRule type="expression" dxfId="3333" priority="14">
      <formula>$I23="追加"</formula>
    </cfRule>
    <cfRule type="expression" dxfId="3332" priority="34">
      <formula>$I23="新規"</formula>
    </cfRule>
  </conditionalFormatting>
  <conditionalFormatting sqref="B37:B39">
    <cfRule type="expression" dxfId="3331" priority="33">
      <formula>($C37+$D37+$E37)&lt;&gt;$B37</formula>
    </cfRule>
  </conditionalFormatting>
  <conditionalFormatting sqref="N37:P39">
    <cfRule type="expression" dxfId="3330" priority="30">
      <formula>N37="NG"</formula>
    </cfRule>
    <cfRule type="expression" dxfId="3329" priority="31">
      <formula>$N19="NG"</formula>
    </cfRule>
  </conditionalFormatting>
  <conditionalFormatting sqref="P40">
    <cfRule type="expression" dxfId="3328" priority="28">
      <formula>P40="NG"</formula>
    </cfRule>
    <cfRule type="expression" dxfId="3327" priority="29">
      <formula>$N22="NG"</formula>
    </cfRule>
  </conditionalFormatting>
  <conditionalFormatting sqref="N58:N59">
    <cfRule type="expression" dxfId="3326" priority="26">
      <formula>N58="NG"</formula>
    </cfRule>
    <cfRule type="expression" dxfId="3325" priority="27">
      <formula>$N41="NG"</formula>
    </cfRule>
  </conditionalFormatting>
  <conditionalFormatting sqref="N63">
    <cfRule type="expression" dxfId="3324" priority="25">
      <formula>N63="NG"</formula>
    </cfRule>
  </conditionalFormatting>
  <conditionalFormatting sqref="N3">
    <cfRule type="expression" dxfId="3323" priority="23">
      <formula>$N3&lt;&gt;"要修正！"</formula>
    </cfRule>
    <cfRule type="expression" dxfId="3322" priority="24">
      <formula>$N3="要修正！"</formula>
    </cfRule>
  </conditionalFormatting>
  <conditionalFormatting sqref="O32:O34 O23:O30">
    <cfRule type="expression" dxfId="3321" priority="44">
      <formula>O23="NG"</formula>
    </cfRule>
  </conditionalFormatting>
  <conditionalFormatting sqref="A57:B57">
    <cfRule type="expression" dxfId="3320" priority="22">
      <formula>$C$39=0</formula>
    </cfRule>
  </conditionalFormatting>
  <conditionalFormatting sqref="O57">
    <cfRule type="expression" dxfId="3319" priority="21">
      <formula>O57="NG"</formula>
    </cfRule>
  </conditionalFormatting>
  <conditionalFormatting sqref="N57">
    <cfRule type="expression" dxfId="3318" priority="19">
      <formula>N57="NG"</formula>
    </cfRule>
    <cfRule type="expression" dxfId="3317" priority="20">
      <formula>$N40="NG"</formula>
    </cfRule>
  </conditionalFormatting>
  <conditionalFormatting sqref="N70">
    <cfRule type="expression" dxfId="3316" priority="18">
      <formula>N70="NG"</formula>
    </cfRule>
  </conditionalFormatting>
  <conditionalFormatting sqref="N23:N34">
    <cfRule type="expression" dxfId="3315" priority="17">
      <formula>N23="NG"</formula>
    </cfRule>
  </conditionalFormatting>
  <conditionalFormatting sqref="O10:O17">
    <cfRule type="expression" dxfId="3314" priority="15">
      <formula>$O10="NG"</formula>
    </cfRule>
    <cfRule type="expression" dxfId="3313" priority="16">
      <formula>$N1048570="NG"</formula>
    </cfRule>
  </conditionalFormatting>
  <conditionalFormatting sqref="P32:P34 P23:P30">
    <cfRule type="expression" dxfId="3312" priority="13">
      <formula>P23="NG"</formula>
    </cfRule>
  </conditionalFormatting>
  <conditionalFormatting sqref="L31:M31">
    <cfRule type="expression" dxfId="3311" priority="10">
      <formula>$I31="追加"</formula>
    </cfRule>
    <cfRule type="expression" dxfId="3310" priority="11">
      <formula>$I31="新規"</formula>
    </cfRule>
  </conditionalFormatting>
  <conditionalFormatting sqref="J31:M31">
    <cfRule type="expression" dxfId="3309" priority="8">
      <formula>$I31="追加"</formula>
    </cfRule>
    <cfRule type="expression" dxfId="3308" priority="9">
      <formula>$I31="新規"</formula>
    </cfRule>
  </conditionalFormatting>
  <conditionalFormatting sqref="O31">
    <cfRule type="expression" dxfId="3307" priority="12">
      <formula>O31="NG"</formula>
    </cfRule>
  </conditionalFormatting>
  <conditionalFormatting sqref="P31">
    <cfRule type="expression" dxfId="3306" priority="7">
      <formula>P31="NG"</formula>
    </cfRule>
  </conditionalFormatting>
  <conditionalFormatting sqref="L25:M26">
    <cfRule type="expression" dxfId="3305" priority="5">
      <formula>$I25="追加"</formula>
    </cfRule>
    <cfRule type="expression" dxfId="3304" priority="6">
      <formula>$I25="新規"</formula>
    </cfRule>
  </conditionalFormatting>
  <conditionalFormatting sqref="J25:M26">
    <cfRule type="expression" dxfId="3303" priority="3">
      <formula>$I25="追加"</formula>
    </cfRule>
    <cfRule type="expression" dxfId="3302" priority="4">
      <formula>$I25="新規"</formula>
    </cfRule>
  </conditionalFormatting>
  <conditionalFormatting sqref="L7">
    <cfRule type="expression" dxfId="3301" priority="2">
      <formula>$L$7="NG"</formula>
    </cfRule>
  </conditionalFormatting>
  <conditionalFormatting sqref="N4:N5">
    <cfRule type="expression" dxfId="330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04D2490-2E1E-4FD4-82C7-5778931AF941}">
          <x14:formula1>
            <xm:f>リスト!$E$2:$E$22</xm:f>
          </x14:formula1>
          <xm:sqref>D23:D34</xm:sqref>
        </x14:dataValidation>
        <x14:dataValidation type="list" allowBlank="1" showInputMessage="1" showErrorMessage="1" xr:uid="{FBAB8088-D302-411D-9472-DC8C8FB99CF9}">
          <x14:formula1>
            <xm:f>リスト!$D$2:$D$3</xm:f>
          </x14:formula1>
          <xm:sqref>C23:C34</xm:sqref>
        </x14:dataValidation>
        <x14:dataValidation type="list" allowBlank="1" showInputMessage="1" showErrorMessage="1" xr:uid="{31EFE12C-49B0-468D-9788-667DDC957F8B}">
          <x14:formula1>
            <xm:f>リスト!$C$2:$C$4</xm:f>
          </x14:formula1>
          <xm:sqref>B23:B34</xm:sqref>
        </x14:dataValidation>
        <x14:dataValidation type="list" allowBlank="1" showInputMessage="1" showErrorMessage="1" xr:uid="{B25F285A-2DF5-470E-8E4F-2E24120BA99C}">
          <x14:formula1>
            <xm:f>リスト!$G$2:$G$4</xm:f>
          </x14:formula1>
          <xm:sqref>I23:I34</xm:sqref>
        </x14:dataValidation>
        <x14:dataValidation type="list" allowBlank="1" showInputMessage="1" showErrorMessage="1" xr:uid="{60241EC0-A58C-46B1-806E-D7CB4C6E7C85}">
          <x14:formula1>
            <xm:f>リスト!$A$3:$A$9</xm:f>
          </x14:formula1>
          <xm:sqref>F10:F17</xm:sqref>
        </x14:dataValidation>
        <x14:dataValidation type="list" allowBlank="1" showInputMessage="1" showErrorMessage="1" xr:uid="{7E3B5A04-2A03-4112-AEA3-8B6FF23812D1}">
          <x14:formula1>
            <xm:f>リスト!$A$2:$A$9</xm:f>
          </x14:formula1>
          <xm:sqref>G10:G17</xm:sqref>
        </x14:dataValidation>
        <x14:dataValidation type="list" allowBlank="1" showInputMessage="1" showErrorMessage="1" xr:uid="{9D8849C6-FE49-4D1D-AA0B-AEC837F30D99}">
          <x14:formula1>
            <xm:f>リスト!$B$2:$B$11</xm:f>
          </x14:formula1>
          <xm:sqref>H10:H17</xm:sqref>
        </x14:dataValidation>
        <x14:dataValidation type="list" allowBlank="1" showInputMessage="1" showErrorMessage="1" xr:uid="{E073C04C-D170-40DF-A6DE-8FEC8B274D88}">
          <x14:formula1>
            <xm:f>リスト!$H$2:$H$3</xm:f>
          </x14:formula1>
          <xm:sqref>A63:A65 A76:A85</xm:sqref>
        </x14:dataValidation>
        <x14:dataValidation type="list" allowBlank="1" showInputMessage="1" showErrorMessage="1" xr:uid="{C7930309-8CEC-4458-9DAE-22266F7225ED}">
          <x14:formula1>
            <xm:f>リスト!$H$2:$H$4</xm:f>
          </x14:formula1>
          <xm:sqref>A70:A72 L23:M34</xm:sqref>
        </x14:dataValidation>
        <x14:dataValidation type="list" allowBlank="1" showInputMessage="1" showErrorMessage="1" xr:uid="{9363E922-8F08-4C43-BB6D-CC1F1ED757F5}">
          <x14:formula1>
            <xm:f>リスト!$I$2:$I$5</xm:f>
          </x14:formula1>
          <xm:sqref>I10:I17</xm:sqref>
        </x14:dataValidation>
        <x14:dataValidation type="list" allowBlank="1" showInputMessage="1" showErrorMessage="1" xr:uid="{F4D5940C-368A-470F-929E-F7E4040B391C}">
          <x14:formula1>
            <xm:f>リスト!$J$2:$J$6</xm:f>
          </x14:formula1>
          <xm:sqref>J10:J17</xm:sqref>
        </x14:dataValidation>
        <x14:dataValidation type="list" allowBlank="1" showInputMessage="1" showErrorMessage="1" xr:uid="{28570BC0-0470-4159-AE13-4D9738E347E6}">
          <x14:formula1>
            <xm:f>リスト!$K$2:$K$3</xm:f>
          </x14:formula1>
          <xm:sqref>A46:A54 A57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78D7-1FC1-41BF-A2EE-DB8C57E4A6DF}">
  <dimension ref="A1:U85"/>
  <sheetViews>
    <sheetView view="pageBreakPreview" topLeftCell="A7" zoomScaleNormal="100" zoomScaleSheetLayoutView="100" workbookViewId="0">
      <selection activeCell="I21" sqref="I21:I22"/>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299" priority="42">
      <formula>$I29="追加"</formula>
    </cfRule>
    <cfRule type="expression" dxfId="3298" priority="43">
      <formula>$I29="新規"</formula>
    </cfRule>
  </conditionalFormatting>
  <conditionalFormatting sqref="F58:K58 A58:A59">
    <cfRule type="expression" dxfId="3297" priority="41">
      <formula>$C$39=0</formula>
    </cfRule>
  </conditionalFormatting>
  <conditionalFormatting sqref="C37">
    <cfRule type="expression" dxfId="3296" priority="39">
      <formula>$C$37&gt;$B$37/2</formula>
    </cfRule>
    <cfRule type="expression" dxfId="3295" priority="40">
      <formula>$C$37&gt;10000000</formula>
    </cfRule>
  </conditionalFormatting>
  <conditionalFormatting sqref="C38">
    <cfRule type="expression" dxfId="3294" priority="37">
      <formula>$C$38&gt;$B$38/2</formula>
    </cfRule>
    <cfRule type="expression" dxfId="3293" priority="38">
      <formula>$C$38&gt;1000000</formula>
    </cfRule>
  </conditionalFormatting>
  <conditionalFormatting sqref="C39">
    <cfRule type="expression" dxfId="3292" priority="35">
      <formula>$C$39&gt;$B$39/2</formula>
    </cfRule>
    <cfRule type="expression" dxfId="3291" priority="36">
      <formula>$C$39&gt;100000</formula>
    </cfRule>
  </conditionalFormatting>
  <conditionalFormatting sqref="N7">
    <cfRule type="expression" dxfId="3290" priority="32">
      <formula>N7="NG"</formula>
    </cfRule>
  </conditionalFormatting>
  <conditionalFormatting sqref="J23:M24 J27:M30 J32:M34">
    <cfRule type="expression" dxfId="3289" priority="14">
      <formula>$I23="追加"</formula>
    </cfRule>
    <cfRule type="expression" dxfId="3288" priority="34">
      <formula>$I23="新規"</formula>
    </cfRule>
  </conditionalFormatting>
  <conditionalFormatting sqref="B37:B39">
    <cfRule type="expression" dxfId="3287" priority="33">
      <formula>($C37+$D37+$E37)&lt;&gt;$B37</formula>
    </cfRule>
  </conditionalFormatting>
  <conditionalFormatting sqref="N37:P39">
    <cfRule type="expression" dxfId="3286" priority="30">
      <formula>N37="NG"</formula>
    </cfRule>
    <cfRule type="expression" dxfId="3285" priority="31">
      <formula>$N19="NG"</formula>
    </cfRule>
  </conditionalFormatting>
  <conditionalFormatting sqref="P40">
    <cfRule type="expression" dxfId="3284" priority="28">
      <formula>P40="NG"</formula>
    </cfRule>
    <cfRule type="expression" dxfId="3283" priority="29">
      <formula>$N22="NG"</formula>
    </cfRule>
  </conditionalFormatting>
  <conditionalFormatting sqref="N58:N59">
    <cfRule type="expression" dxfId="3282" priority="26">
      <formula>N58="NG"</formula>
    </cfRule>
    <cfRule type="expression" dxfId="3281" priority="27">
      <formula>$N41="NG"</formula>
    </cfRule>
  </conditionalFormatting>
  <conditionalFormatting sqref="N63">
    <cfRule type="expression" dxfId="3280" priority="25">
      <formula>N63="NG"</formula>
    </cfRule>
  </conditionalFormatting>
  <conditionalFormatting sqref="N3">
    <cfRule type="expression" dxfId="3279" priority="23">
      <formula>$N3&lt;&gt;"要修正！"</formula>
    </cfRule>
    <cfRule type="expression" dxfId="3278" priority="24">
      <formula>$N3="要修正！"</formula>
    </cfRule>
  </conditionalFormatting>
  <conditionalFormatting sqref="O32:O34 O23:O30">
    <cfRule type="expression" dxfId="3277" priority="44">
      <formula>O23="NG"</formula>
    </cfRule>
  </conditionalFormatting>
  <conditionalFormatting sqref="A57:B57">
    <cfRule type="expression" dxfId="3276" priority="22">
      <formula>$C$39=0</formula>
    </cfRule>
  </conditionalFormatting>
  <conditionalFormatting sqref="O57">
    <cfRule type="expression" dxfId="3275" priority="21">
      <formula>O57="NG"</formula>
    </cfRule>
  </conditionalFormatting>
  <conditionalFormatting sqref="N57">
    <cfRule type="expression" dxfId="3274" priority="19">
      <formula>N57="NG"</formula>
    </cfRule>
    <cfRule type="expression" dxfId="3273" priority="20">
      <formula>$N40="NG"</formula>
    </cfRule>
  </conditionalFormatting>
  <conditionalFormatting sqref="N70">
    <cfRule type="expression" dxfId="3272" priority="18">
      <formula>N70="NG"</formula>
    </cfRule>
  </conditionalFormatting>
  <conditionalFormatting sqref="N23:N34">
    <cfRule type="expression" dxfId="3271" priority="17">
      <formula>N23="NG"</formula>
    </cfRule>
  </conditionalFormatting>
  <conditionalFormatting sqref="O10:O17">
    <cfRule type="expression" dxfId="3270" priority="15">
      <formula>$O10="NG"</formula>
    </cfRule>
    <cfRule type="expression" dxfId="3269" priority="16">
      <formula>$N1048570="NG"</formula>
    </cfRule>
  </conditionalFormatting>
  <conditionalFormatting sqref="P32:P34 P23:P30">
    <cfRule type="expression" dxfId="3268" priority="13">
      <formula>P23="NG"</formula>
    </cfRule>
  </conditionalFormatting>
  <conditionalFormatting sqref="L31:M31">
    <cfRule type="expression" dxfId="3267" priority="10">
      <formula>$I31="追加"</formula>
    </cfRule>
    <cfRule type="expression" dxfId="3266" priority="11">
      <formula>$I31="新規"</formula>
    </cfRule>
  </conditionalFormatting>
  <conditionalFormatting sqref="J31:M31">
    <cfRule type="expression" dxfId="3265" priority="8">
      <formula>$I31="追加"</formula>
    </cfRule>
    <cfRule type="expression" dxfId="3264" priority="9">
      <formula>$I31="新規"</formula>
    </cfRule>
  </conditionalFormatting>
  <conditionalFormatting sqref="O31">
    <cfRule type="expression" dxfId="3263" priority="12">
      <formula>O31="NG"</formula>
    </cfRule>
  </conditionalFormatting>
  <conditionalFormatting sqref="P31">
    <cfRule type="expression" dxfId="3262" priority="7">
      <formula>P31="NG"</formula>
    </cfRule>
  </conditionalFormatting>
  <conditionalFormatting sqref="L25:M26">
    <cfRule type="expression" dxfId="3261" priority="5">
      <formula>$I25="追加"</formula>
    </cfRule>
    <cfRule type="expression" dxfId="3260" priority="6">
      <formula>$I25="新規"</formula>
    </cfRule>
  </conditionalFormatting>
  <conditionalFormatting sqref="J25:M26">
    <cfRule type="expression" dxfId="3259" priority="3">
      <formula>$I25="追加"</formula>
    </cfRule>
    <cfRule type="expression" dxfId="3258" priority="4">
      <formula>$I25="新規"</formula>
    </cfRule>
  </conditionalFormatting>
  <conditionalFormatting sqref="L7">
    <cfRule type="expression" dxfId="3257" priority="2">
      <formula>$L$7="NG"</formula>
    </cfRule>
  </conditionalFormatting>
  <conditionalFormatting sqref="N4:N5">
    <cfRule type="expression" dxfId="325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80ABF4E-A5EA-49ED-9DB4-B5C0EA7B5FAE}">
          <x14:formula1>
            <xm:f>リスト!$K$2:$K$3</xm:f>
          </x14:formula1>
          <xm:sqref>A46:A54 A57</xm:sqref>
        </x14:dataValidation>
        <x14:dataValidation type="list" allowBlank="1" showInputMessage="1" showErrorMessage="1" xr:uid="{C113233C-0372-4279-8ED0-550DE9B072A9}">
          <x14:formula1>
            <xm:f>リスト!$J$2:$J$6</xm:f>
          </x14:formula1>
          <xm:sqref>J10:J17</xm:sqref>
        </x14:dataValidation>
        <x14:dataValidation type="list" allowBlank="1" showInputMessage="1" showErrorMessage="1" xr:uid="{88D9B79A-43F0-4781-8148-37AAD9929D7B}">
          <x14:formula1>
            <xm:f>リスト!$I$2:$I$5</xm:f>
          </x14:formula1>
          <xm:sqref>I10:I17</xm:sqref>
        </x14:dataValidation>
        <x14:dataValidation type="list" allowBlank="1" showInputMessage="1" showErrorMessage="1" xr:uid="{BA283EF6-F3C8-44ED-A667-CD35B9BABF7F}">
          <x14:formula1>
            <xm:f>リスト!$H$2:$H$4</xm:f>
          </x14:formula1>
          <xm:sqref>A70:A72 L23:M34</xm:sqref>
        </x14:dataValidation>
        <x14:dataValidation type="list" allowBlank="1" showInputMessage="1" showErrorMessage="1" xr:uid="{203AC1DF-BBE1-47C4-BED4-8E2515E588D1}">
          <x14:formula1>
            <xm:f>リスト!$H$2:$H$3</xm:f>
          </x14:formula1>
          <xm:sqref>A63:A65 A76:A85</xm:sqref>
        </x14:dataValidation>
        <x14:dataValidation type="list" allowBlank="1" showInputMessage="1" showErrorMessage="1" xr:uid="{8B671931-9E3E-4083-9C46-A957718FD0D7}">
          <x14:formula1>
            <xm:f>リスト!$B$2:$B$11</xm:f>
          </x14:formula1>
          <xm:sqref>H10:H17</xm:sqref>
        </x14:dataValidation>
        <x14:dataValidation type="list" allowBlank="1" showInputMessage="1" showErrorMessage="1" xr:uid="{F209318C-874A-4113-B08D-FA89EC8565BF}">
          <x14:formula1>
            <xm:f>リスト!$A$2:$A$9</xm:f>
          </x14:formula1>
          <xm:sqref>G10:G17</xm:sqref>
        </x14:dataValidation>
        <x14:dataValidation type="list" allowBlank="1" showInputMessage="1" showErrorMessage="1" xr:uid="{13BBCB98-793F-4040-9C4A-78640D4C242D}">
          <x14:formula1>
            <xm:f>リスト!$A$3:$A$9</xm:f>
          </x14:formula1>
          <xm:sqref>F10:F17</xm:sqref>
        </x14:dataValidation>
        <x14:dataValidation type="list" allowBlank="1" showInputMessage="1" showErrorMessage="1" xr:uid="{A4A986C9-5E8A-4C2C-9CBF-691B695481C5}">
          <x14:formula1>
            <xm:f>リスト!$G$2:$G$4</xm:f>
          </x14:formula1>
          <xm:sqref>I23:I34</xm:sqref>
        </x14:dataValidation>
        <x14:dataValidation type="list" allowBlank="1" showInputMessage="1" showErrorMessage="1" xr:uid="{95D084C5-C278-456C-8098-7372880E9CDF}">
          <x14:formula1>
            <xm:f>リスト!$C$2:$C$4</xm:f>
          </x14:formula1>
          <xm:sqref>B23:B34</xm:sqref>
        </x14:dataValidation>
        <x14:dataValidation type="list" allowBlank="1" showInputMessage="1" showErrorMessage="1" xr:uid="{33094E0B-7C3C-48AB-B213-578BE36492DD}">
          <x14:formula1>
            <xm:f>リスト!$D$2:$D$3</xm:f>
          </x14:formula1>
          <xm:sqref>C23:C34</xm:sqref>
        </x14:dataValidation>
        <x14:dataValidation type="list" allowBlank="1" showInputMessage="1" showErrorMessage="1" xr:uid="{B0251AD1-459E-4EE8-8582-0729D7479EC9}">
          <x14:formula1>
            <xm:f>リスト!$E$2:$E$22</xm:f>
          </x14:formula1>
          <xm:sqref>D23:D34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RowHeight="13.5"/>
  <cols>
    <col min="1" max="1" width="16" style="31" bestFit="1" customWidth="1"/>
    <col min="2" max="2" width="19" style="31" bestFit="1" customWidth="1"/>
    <col min="3" max="3" width="10.5" style="31" bestFit="1" customWidth="1"/>
    <col min="4" max="4" width="11.25" style="31" bestFit="1" customWidth="1"/>
    <col min="5" max="5" width="16" style="31" bestFit="1" customWidth="1"/>
    <col min="6" max="6" width="15.25" style="31" bestFit="1" customWidth="1"/>
    <col min="7" max="7" width="10" style="31" bestFit="1" customWidth="1"/>
    <col min="8" max="8" width="6.25" style="31" bestFit="1" customWidth="1"/>
    <col min="9" max="10" width="20.75" style="31" bestFit="1" customWidth="1"/>
    <col min="11" max="16384" width="9" style="31"/>
  </cols>
  <sheetData>
    <row r="1" spans="1:11">
      <c r="A1" s="31" t="s">
        <v>107</v>
      </c>
      <c r="B1" s="31" t="s">
        <v>79</v>
      </c>
      <c r="C1" s="31" t="s">
        <v>81</v>
      </c>
      <c r="D1" s="31" t="s">
        <v>116</v>
      </c>
      <c r="E1" s="31" t="s">
        <v>130</v>
      </c>
      <c r="F1" s="35" t="s">
        <v>131</v>
      </c>
      <c r="G1" s="31" t="s">
        <v>82</v>
      </c>
      <c r="H1" s="31" t="s">
        <v>149</v>
      </c>
      <c r="I1" s="31" t="s">
        <v>53</v>
      </c>
      <c r="J1" s="31" t="s">
        <v>53</v>
      </c>
      <c r="K1" s="31" t="s">
        <v>106</v>
      </c>
    </row>
    <row r="2" spans="1:11">
      <c r="A2" s="31" t="s">
        <v>97</v>
      </c>
      <c r="B2" s="21" t="s">
        <v>77</v>
      </c>
      <c r="C2" s="35" t="s">
        <v>113</v>
      </c>
      <c r="D2" s="35" t="s">
        <v>114</v>
      </c>
      <c r="E2" s="31" t="s">
        <v>110</v>
      </c>
      <c r="G2" s="31" t="s">
        <v>25</v>
      </c>
      <c r="H2" s="34" t="s">
        <v>101</v>
      </c>
      <c r="I2" s="31" t="s">
        <v>97</v>
      </c>
      <c r="J2" s="31" t="s">
        <v>97</v>
      </c>
      <c r="K2" s="34" t="s">
        <v>101</v>
      </c>
    </row>
    <row r="3" spans="1:11">
      <c r="A3" s="31" t="s">
        <v>108</v>
      </c>
      <c r="B3" s="21" t="s">
        <v>90</v>
      </c>
      <c r="C3" s="31" t="s">
        <v>28</v>
      </c>
      <c r="D3" s="31" t="s">
        <v>115</v>
      </c>
      <c r="E3" s="31" t="s">
        <v>128</v>
      </c>
      <c r="G3" s="31" t="s">
        <v>103</v>
      </c>
      <c r="H3" s="34" t="s">
        <v>6</v>
      </c>
      <c r="I3" s="31" t="s">
        <v>95</v>
      </c>
      <c r="J3" s="31" t="s">
        <v>92</v>
      </c>
      <c r="K3" s="34" t="s">
        <v>6</v>
      </c>
    </row>
    <row r="4" spans="1:11">
      <c r="A4" s="31" t="s">
        <v>109</v>
      </c>
      <c r="B4" s="21" t="s">
        <v>87</v>
      </c>
      <c r="C4" s="31" t="s">
        <v>29</v>
      </c>
      <c r="E4" s="31" t="s">
        <v>169</v>
      </c>
      <c r="G4" s="31" t="s">
        <v>27</v>
      </c>
      <c r="I4" s="31" t="s">
        <v>96</v>
      </c>
      <c r="J4" s="31" t="s">
        <v>93</v>
      </c>
    </row>
    <row r="5" spans="1:11">
      <c r="A5" s="31" t="s">
        <v>111</v>
      </c>
      <c r="B5" s="21" t="s">
        <v>83</v>
      </c>
      <c r="E5" s="31" t="s">
        <v>170</v>
      </c>
      <c r="I5" s="31" t="s">
        <v>98</v>
      </c>
      <c r="J5" s="31" t="s">
        <v>94</v>
      </c>
    </row>
    <row r="6" spans="1:11">
      <c r="A6" s="31" t="s">
        <v>127</v>
      </c>
      <c r="B6" s="21" t="s">
        <v>84</v>
      </c>
      <c r="E6" s="31" t="s">
        <v>134</v>
      </c>
      <c r="J6" s="31" t="s">
        <v>98</v>
      </c>
    </row>
    <row r="7" spans="1:11">
      <c r="A7" s="31" t="s">
        <v>128</v>
      </c>
      <c r="B7" s="31" t="s">
        <v>88</v>
      </c>
      <c r="E7" s="31" t="s">
        <v>132</v>
      </c>
    </row>
    <row r="8" spans="1:11">
      <c r="A8" s="31" t="s">
        <v>98</v>
      </c>
      <c r="B8" s="31" t="s">
        <v>85</v>
      </c>
      <c r="E8" s="31" t="s">
        <v>133</v>
      </c>
    </row>
    <row r="9" spans="1:11">
      <c r="B9" s="31" t="s">
        <v>86</v>
      </c>
      <c r="E9" s="31" t="s">
        <v>126</v>
      </c>
    </row>
    <row r="10" spans="1:11">
      <c r="B10" s="31" t="s">
        <v>89</v>
      </c>
      <c r="E10" s="31" t="s">
        <v>187</v>
      </c>
    </row>
    <row r="11" spans="1:11">
      <c r="B11" s="31" t="s">
        <v>98</v>
      </c>
      <c r="E11" s="31" t="s">
        <v>188</v>
      </c>
    </row>
    <row r="12" spans="1:11">
      <c r="E12" s="31" t="s">
        <v>196</v>
      </c>
    </row>
    <row r="14" spans="1:11">
      <c r="E14" s="152" t="s">
        <v>129</v>
      </c>
    </row>
    <row r="15" spans="1:11">
      <c r="E15" s="152" t="s">
        <v>165</v>
      </c>
    </row>
    <row r="16" spans="1:11">
      <c r="E16" s="152" t="s">
        <v>166</v>
      </c>
    </row>
    <row r="17" spans="5:5">
      <c r="E17" s="152"/>
    </row>
    <row r="18" spans="5:5">
      <c r="E18" s="152" t="s">
        <v>194</v>
      </c>
    </row>
    <row r="19" spans="5:5">
      <c r="E19" s="152"/>
    </row>
    <row r="20" spans="5:5">
      <c r="E20" s="152" t="s">
        <v>168</v>
      </c>
    </row>
  </sheetData>
  <sheetProtection password="CC71" sheet="1" objects="1" scenarios="1"/>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2FE7-99BA-465C-A036-31EDD3DA98E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255" priority="42">
      <formula>$I29="追加"</formula>
    </cfRule>
    <cfRule type="expression" dxfId="3254" priority="43">
      <formula>$I29="新規"</formula>
    </cfRule>
  </conditionalFormatting>
  <conditionalFormatting sqref="F58:K58 A58:A59">
    <cfRule type="expression" dxfId="3253" priority="41">
      <formula>$C$39=0</formula>
    </cfRule>
  </conditionalFormatting>
  <conditionalFormatting sqref="C37">
    <cfRule type="expression" dxfId="3252" priority="39">
      <formula>$C$37&gt;$B$37/2</formula>
    </cfRule>
    <cfRule type="expression" dxfId="3251" priority="40">
      <formula>$C$37&gt;10000000</formula>
    </cfRule>
  </conditionalFormatting>
  <conditionalFormatting sqref="C38">
    <cfRule type="expression" dxfId="3250" priority="37">
      <formula>$C$38&gt;$B$38/2</formula>
    </cfRule>
    <cfRule type="expression" dxfId="3249" priority="38">
      <formula>$C$38&gt;1000000</formula>
    </cfRule>
  </conditionalFormatting>
  <conditionalFormatting sqref="C39">
    <cfRule type="expression" dxfId="3248" priority="35">
      <formula>$C$39&gt;$B$39/2</formula>
    </cfRule>
    <cfRule type="expression" dxfId="3247" priority="36">
      <formula>$C$39&gt;100000</formula>
    </cfRule>
  </conditionalFormatting>
  <conditionalFormatting sqref="N7">
    <cfRule type="expression" dxfId="3246" priority="32">
      <formula>N7="NG"</formula>
    </cfRule>
  </conditionalFormatting>
  <conditionalFormatting sqref="J23:M24 J27:M30 J32:M34">
    <cfRule type="expression" dxfId="3245" priority="14">
      <formula>$I23="追加"</formula>
    </cfRule>
    <cfRule type="expression" dxfId="3244" priority="34">
      <formula>$I23="新規"</formula>
    </cfRule>
  </conditionalFormatting>
  <conditionalFormatting sqref="B37:B39">
    <cfRule type="expression" dxfId="3243" priority="33">
      <formula>($C37+$D37+$E37)&lt;&gt;$B37</formula>
    </cfRule>
  </conditionalFormatting>
  <conditionalFormatting sqref="N37:P39">
    <cfRule type="expression" dxfId="3242" priority="30">
      <formula>N37="NG"</formula>
    </cfRule>
    <cfRule type="expression" dxfId="3241" priority="31">
      <formula>$N19="NG"</formula>
    </cfRule>
  </conditionalFormatting>
  <conditionalFormatting sqref="P40">
    <cfRule type="expression" dxfId="3240" priority="28">
      <formula>P40="NG"</formula>
    </cfRule>
    <cfRule type="expression" dxfId="3239" priority="29">
      <formula>$N22="NG"</formula>
    </cfRule>
  </conditionalFormatting>
  <conditionalFormatting sqref="N58:N59">
    <cfRule type="expression" dxfId="3238" priority="26">
      <formula>N58="NG"</formula>
    </cfRule>
    <cfRule type="expression" dxfId="3237" priority="27">
      <formula>$N41="NG"</formula>
    </cfRule>
  </conditionalFormatting>
  <conditionalFormatting sqref="N63">
    <cfRule type="expression" dxfId="3236" priority="25">
      <formula>N63="NG"</formula>
    </cfRule>
  </conditionalFormatting>
  <conditionalFormatting sqref="N3">
    <cfRule type="expression" dxfId="3235" priority="23">
      <formula>$N3&lt;&gt;"要修正！"</formula>
    </cfRule>
    <cfRule type="expression" dxfId="3234" priority="24">
      <formula>$N3="要修正！"</formula>
    </cfRule>
  </conditionalFormatting>
  <conditionalFormatting sqref="O32:O34 O23:O30">
    <cfRule type="expression" dxfId="3233" priority="44">
      <formula>O23="NG"</formula>
    </cfRule>
  </conditionalFormatting>
  <conditionalFormatting sqref="A57:B57">
    <cfRule type="expression" dxfId="3232" priority="22">
      <formula>$C$39=0</formula>
    </cfRule>
  </conditionalFormatting>
  <conditionalFormatting sqref="O57">
    <cfRule type="expression" dxfId="3231" priority="21">
      <formula>O57="NG"</formula>
    </cfRule>
  </conditionalFormatting>
  <conditionalFormatting sqref="N57">
    <cfRule type="expression" dxfId="3230" priority="19">
      <formula>N57="NG"</formula>
    </cfRule>
    <cfRule type="expression" dxfId="3229" priority="20">
      <formula>$N40="NG"</formula>
    </cfRule>
  </conditionalFormatting>
  <conditionalFormatting sqref="N70">
    <cfRule type="expression" dxfId="3228" priority="18">
      <formula>N70="NG"</formula>
    </cfRule>
  </conditionalFormatting>
  <conditionalFormatting sqref="N23:N34">
    <cfRule type="expression" dxfId="3227" priority="17">
      <formula>N23="NG"</formula>
    </cfRule>
  </conditionalFormatting>
  <conditionalFormatting sqref="O10:O17">
    <cfRule type="expression" dxfId="3226" priority="15">
      <formula>$O10="NG"</formula>
    </cfRule>
    <cfRule type="expression" dxfId="3225" priority="16">
      <formula>$N1048570="NG"</formula>
    </cfRule>
  </conditionalFormatting>
  <conditionalFormatting sqref="P32:P34 P23:P30">
    <cfRule type="expression" dxfId="3224" priority="13">
      <formula>P23="NG"</formula>
    </cfRule>
  </conditionalFormatting>
  <conditionalFormatting sqref="L31:M31">
    <cfRule type="expression" dxfId="3223" priority="10">
      <formula>$I31="追加"</formula>
    </cfRule>
    <cfRule type="expression" dxfId="3222" priority="11">
      <formula>$I31="新規"</formula>
    </cfRule>
  </conditionalFormatting>
  <conditionalFormatting sqref="J31:M31">
    <cfRule type="expression" dxfId="3221" priority="8">
      <formula>$I31="追加"</formula>
    </cfRule>
    <cfRule type="expression" dxfId="3220" priority="9">
      <formula>$I31="新規"</formula>
    </cfRule>
  </conditionalFormatting>
  <conditionalFormatting sqref="O31">
    <cfRule type="expression" dxfId="3219" priority="12">
      <formula>O31="NG"</formula>
    </cfRule>
  </conditionalFormatting>
  <conditionalFormatting sqref="P31">
    <cfRule type="expression" dxfId="3218" priority="7">
      <formula>P31="NG"</formula>
    </cfRule>
  </conditionalFormatting>
  <conditionalFormatting sqref="L25:M26">
    <cfRule type="expression" dxfId="3217" priority="5">
      <formula>$I25="追加"</formula>
    </cfRule>
    <cfRule type="expression" dxfId="3216" priority="6">
      <formula>$I25="新規"</formula>
    </cfRule>
  </conditionalFormatting>
  <conditionalFormatting sqref="J25:M26">
    <cfRule type="expression" dxfId="3215" priority="3">
      <formula>$I25="追加"</formula>
    </cfRule>
    <cfRule type="expression" dxfId="3214" priority="4">
      <formula>$I25="新規"</formula>
    </cfRule>
  </conditionalFormatting>
  <conditionalFormatting sqref="L7">
    <cfRule type="expression" dxfId="3213" priority="2">
      <formula>$L$7="NG"</formula>
    </cfRule>
  </conditionalFormatting>
  <conditionalFormatting sqref="N4:N5">
    <cfRule type="expression" dxfId="321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A19B570-F82A-4A71-9E95-0F1AE96BC500}">
          <x14:formula1>
            <xm:f>リスト!$K$2:$K$3</xm:f>
          </x14:formula1>
          <xm:sqref>A46:A54 A57</xm:sqref>
        </x14:dataValidation>
        <x14:dataValidation type="list" allowBlank="1" showInputMessage="1" showErrorMessage="1" xr:uid="{76E3A6DC-CD95-4957-8D29-61F28E4A2861}">
          <x14:formula1>
            <xm:f>リスト!$J$2:$J$6</xm:f>
          </x14:formula1>
          <xm:sqref>J10:J17</xm:sqref>
        </x14:dataValidation>
        <x14:dataValidation type="list" allowBlank="1" showInputMessage="1" showErrorMessage="1" xr:uid="{2A85DDF7-CB23-4EB5-AC1F-F799CBCCF9BF}">
          <x14:formula1>
            <xm:f>リスト!$I$2:$I$5</xm:f>
          </x14:formula1>
          <xm:sqref>I10:I17</xm:sqref>
        </x14:dataValidation>
        <x14:dataValidation type="list" allowBlank="1" showInputMessage="1" showErrorMessage="1" xr:uid="{F40F6F4D-9DEA-410E-8388-976FB91E8984}">
          <x14:formula1>
            <xm:f>リスト!$H$2:$H$4</xm:f>
          </x14:formula1>
          <xm:sqref>A70:A72 L23:M34</xm:sqref>
        </x14:dataValidation>
        <x14:dataValidation type="list" allowBlank="1" showInputMessage="1" showErrorMessage="1" xr:uid="{DBCEB7AE-2266-41F2-BFD3-E41C8F46784E}">
          <x14:formula1>
            <xm:f>リスト!$H$2:$H$3</xm:f>
          </x14:formula1>
          <xm:sqref>A63:A65 A76:A85</xm:sqref>
        </x14:dataValidation>
        <x14:dataValidation type="list" allowBlank="1" showInputMessage="1" showErrorMessage="1" xr:uid="{E403B6F8-3F45-4245-8FDC-D1D64203E84E}">
          <x14:formula1>
            <xm:f>リスト!$B$2:$B$11</xm:f>
          </x14:formula1>
          <xm:sqref>H10:H17</xm:sqref>
        </x14:dataValidation>
        <x14:dataValidation type="list" allowBlank="1" showInputMessage="1" showErrorMessage="1" xr:uid="{D5AD9832-03CC-4797-B01F-67CDE9111157}">
          <x14:formula1>
            <xm:f>リスト!$A$2:$A$9</xm:f>
          </x14:formula1>
          <xm:sqref>G10:G17</xm:sqref>
        </x14:dataValidation>
        <x14:dataValidation type="list" allowBlank="1" showInputMessage="1" showErrorMessage="1" xr:uid="{7382633C-BF56-43A1-8857-648AD01CFB48}">
          <x14:formula1>
            <xm:f>リスト!$A$3:$A$9</xm:f>
          </x14:formula1>
          <xm:sqref>F10:F17</xm:sqref>
        </x14:dataValidation>
        <x14:dataValidation type="list" allowBlank="1" showInputMessage="1" showErrorMessage="1" xr:uid="{D47F884B-2784-4C61-8AA6-C456181A1239}">
          <x14:formula1>
            <xm:f>リスト!$G$2:$G$4</xm:f>
          </x14:formula1>
          <xm:sqref>I23:I34</xm:sqref>
        </x14:dataValidation>
        <x14:dataValidation type="list" allowBlank="1" showInputMessage="1" showErrorMessage="1" xr:uid="{73EDD8FD-04B8-45FF-B711-3DE04E0D4444}">
          <x14:formula1>
            <xm:f>リスト!$C$2:$C$4</xm:f>
          </x14:formula1>
          <xm:sqref>B23:B34</xm:sqref>
        </x14:dataValidation>
        <x14:dataValidation type="list" allowBlank="1" showInputMessage="1" showErrorMessage="1" xr:uid="{19A8E401-B220-4CBB-908B-34BEA3E52833}">
          <x14:formula1>
            <xm:f>リスト!$D$2:$D$3</xm:f>
          </x14:formula1>
          <xm:sqref>C23:C34</xm:sqref>
        </x14:dataValidation>
        <x14:dataValidation type="list" allowBlank="1" showInputMessage="1" showErrorMessage="1" xr:uid="{7461237A-60BF-4CD4-B87E-27BCE509F586}">
          <x14:formula1>
            <xm:f>リスト!$E$2:$E$22</xm:f>
          </x14:formula1>
          <xm:sqref>D23:D34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6CFE-0FBB-428B-9218-CC5E6B746B5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211" priority="42">
      <formula>$I29="追加"</formula>
    </cfRule>
    <cfRule type="expression" dxfId="3210" priority="43">
      <formula>$I29="新規"</formula>
    </cfRule>
  </conditionalFormatting>
  <conditionalFormatting sqref="F58:K58 A58:A59">
    <cfRule type="expression" dxfId="3209" priority="41">
      <formula>$C$39=0</formula>
    </cfRule>
  </conditionalFormatting>
  <conditionalFormatting sqref="C37">
    <cfRule type="expression" dxfId="3208" priority="39">
      <formula>$C$37&gt;$B$37/2</formula>
    </cfRule>
    <cfRule type="expression" dxfId="3207" priority="40">
      <formula>$C$37&gt;10000000</formula>
    </cfRule>
  </conditionalFormatting>
  <conditionalFormatting sqref="C38">
    <cfRule type="expression" dxfId="3206" priority="37">
      <formula>$C$38&gt;$B$38/2</formula>
    </cfRule>
    <cfRule type="expression" dxfId="3205" priority="38">
      <formula>$C$38&gt;1000000</formula>
    </cfRule>
  </conditionalFormatting>
  <conditionalFormatting sqref="C39">
    <cfRule type="expression" dxfId="3204" priority="35">
      <formula>$C$39&gt;$B$39/2</formula>
    </cfRule>
    <cfRule type="expression" dxfId="3203" priority="36">
      <formula>$C$39&gt;100000</formula>
    </cfRule>
  </conditionalFormatting>
  <conditionalFormatting sqref="N7">
    <cfRule type="expression" dxfId="3202" priority="32">
      <formula>N7="NG"</formula>
    </cfRule>
  </conditionalFormatting>
  <conditionalFormatting sqref="J23:M24 J27:M30 J32:M34">
    <cfRule type="expression" dxfId="3201" priority="14">
      <formula>$I23="追加"</formula>
    </cfRule>
    <cfRule type="expression" dxfId="3200" priority="34">
      <formula>$I23="新規"</formula>
    </cfRule>
  </conditionalFormatting>
  <conditionalFormatting sqref="B37:B39">
    <cfRule type="expression" dxfId="3199" priority="33">
      <formula>($C37+$D37+$E37)&lt;&gt;$B37</formula>
    </cfRule>
  </conditionalFormatting>
  <conditionalFormatting sqref="N37:P39">
    <cfRule type="expression" dxfId="3198" priority="30">
      <formula>N37="NG"</formula>
    </cfRule>
    <cfRule type="expression" dxfId="3197" priority="31">
      <formula>$N19="NG"</formula>
    </cfRule>
  </conditionalFormatting>
  <conditionalFormatting sqref="P40">
    <cfRule type="expression" dxfId="3196" priority="28">
      <formula>P40="NG"</formula>
    </cfRule>
    <cfRule type="expression" dxfId="3195" priority="29">
      <formula>$N22="NG"</formula>
    </cfRule>
  </conditionalFormatting>
  <conditionalFormatting sqref="N58:N59">
    <cfRule type="expression" dxfId="3194" priority="26">
      <formula>N58="NG"</formula>
    </cfRule>
    <cfRule type="expression" dxfId="3193" priority="27">
      <formula>$N41="NG"</formula>
    </cfRule>
  </conditionalFormatting>
  <conditionalFormatting sqref="N63">
    <cfRule type="expression" dxfId="3192" priority="25">
      <formula>N63="NG"</formula>
    </cfRule>
  </conditionalFormatting>
  <conditionalFormatting sqref="N3">
    <cfRule type="expression" dxfId="3191" priority="23">
      <formula>$N3&lt;&gt;"要修正！"</formula>
    </cfRule>
    <cfRule type="expression" dxfId="3190" priority="24">
      <formula>$N3="要修正！"</formula>
    </cfRule>
  </conditionalFormatting>
  <conditionalFormatting sqref="O32:O34 O23:O30">
    <cfRule type="expression" dxfId="3189" priority="44">
      <formula>O23="NG"</formula>
    </cfRule>
  </conditionalFormatting>
  <conditionalFormatting sqref="A57:B57">
    <cfRule type="expression" dxfId="3188" priority="22">
      <formula>$C$39=0</formula>
    </cfRule>
  </conditionalFormatting>
  <conditionalFormatting sqref="O57">
    <cfRule type="expression" dxfId="3187" priority="21">
      <formula>O57="NG"</formula>
    </cfRule>
  </conditionalFormatting>
  <conditionalFormatting sqref="N57">
    <cfRule type="expression" dxfId="3186" priority="19">
      <formula>N57="NG"</formula>
    </cfRule>
    <cfRule type="expression" dxfId="3185" priority="20">
      <formula>$N40="NG"</formula>
    </cfRule>
  </conditionalFormatting>
  <conditionalFormatting sqref="N70">
    <cfRule type="expression" dxfId="3184" priority="18">
      <formula>N70="NG"</formula>
    </cfRule>
  </conditionalFormatting>
  <conditionalFormatting sqref="N23:N34">
    <cfRule type="expression" dxfId="3183" priority="17">
      <formula>N23="NG"</formula>
    </cfRule>
  </conditionalFormatting>
  <conditionalFormatting sqref="O10:O17">
    <cfRule type="expression" dxfId="3182" priority="15">
      <formula>$O10="NG"</formula>
    </cfRule>
    <cfRule type="expression" dxfId="3181" priority="16">
      <formula>$N1048570="NG"</formula>
    </cfRule>
  </conditionalFormatting>
  <conditionalFormatting sqref="P32:P34 P23:P30">
    <cfRule type="expression" dxfId="3180" priority="13">
      <formula>P23="NG"</formula>
    </cfRule>
  </conditionalFormatting>
  <conditionalFormatting sqref="L31:M31">
    <cfRule type="expression" dxfId="3179" priority="10">
      <formula>$I31="追加"</formula>
    </cfRule>
    <cfRule type="expression" dxfId="3178" priority="11">
      <formula>$I31="新規"</formula>
    </cfRule>
  </conditionalFormatting>
  <conditionalFormatting sqref="J31:M31">
    <cfRule type="expression" dxfId="3177" priority="8">
      <formula>$I31="追加"</formula>
    </cfRule>
    <cfRule type="expression" dxfId="3176" priority="9">
      <formula>$I31="新規"</formula>
    </cfRule>
  </conditionalFormatting>
  <conditionalFormatting sqref="O31">
    <cfRule type="expression" dxfId="3175" priority="12">
      <formula>O31="NG"</formula>
    </cfRule>
  </conditionalFormatting>
  <conditionalFormatting sqref="P31">
    <cfRule type="expression" dxfId="3174" priority="7">
      <formula>P31="NG"</formula>
    </cfRule>
  </conditionalFormatting>
  <conditionalFormatting sqref="L25:M26">
    <cfRule type="expression" dxfId="3173" priority="5">
      <formula>$I25="追加"</formula>
    </cfRule>
    <cfRule type="expression" dxfId="3172" priority="6">
      <formula>$I25="新規"</formula>
    </cfRule>
  </conditionalFormatting>
  <conditionalFormatting sqref="J25:M26">
    <cfRule type="expression" dxfId="3171" priority="3">
      <formula>$I25="追加"</formula>
    </cfRule>
    <cfRule type="expression" dxfId="3170" priority="4">
      <formula>$I25="新規"</formula>
    </cfRule>
  </conditionalFormatting>
  <conditionalFormatting sqref="L7">
    <cfRule type="expression" dxfId="3169" priority="2">
      <formula>$L$7="NG"</formula>
    </cfRule>
  </conditionalFormatting>
  <conditionalFormatting sqref="N4:N5">
    <cfRule type="expression" dxfId="316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6CEB7D9-8347-4088-ADB3-7B9F0813AEDE}">
          <x14:formula1>
            <xm:f>リスト!$E$2:$E$22</xm:f>
          </x14:formula1>
          <xm:sqref>D23:D34</xm:sqref>
        </x14:dataValidation>
        <x14:dataValidation type="list" allowBlank="1" showInputMessage="1" showErrorMessage="1" xr:uid="{A982F2F7-FAC4-4949-B4D3-EE09BFEC1A81}">
          <x14:formula1>
            <xm:f>リスト!$D$2:$D$3</xm:f>
          </x14:formula1>
          <xm:sqref>C23:C34</xm:sqref>
        </x14:dataValidation>
        <x14:dataValidation type="list" allowBlank="1" showInputMessage="1" showErrorMessage="1" xr:uid="{47AC182E-1D76-419B-A232-34C5CDEBE1CD}">
          <x14:formula1>
            <xm:f>リスト!$C$2:$C$4</xm:f>
          </x14:formula1>
          <xm:sqref>B23:B34</xm:sqref>
        </x14:dataValidation>
        <x14:dataValidation type="list" allowBlank="1" showInputMessage="1" showErrorMessage="1" xr:uid="{9D586367-556F-4968-9B65-A312BFC55C8D}">
          <x14:formula1>
            <xm:f>リスト!$G$2:$G$4</xm:f>
          </x14:formula1>
          <xm:sqref>I23:I34</xm:sqref>
        </x14:dataValidation>
        <x14:dataValidation type="list" allowBlank="1" showInputMessage="1" showErrorMessage="1" xr:uid="{EA0C952B-E07E-43C2-AC2D-94D8BBB1BA7A}">
          <x14:formula1>
            <xm:f>リスト!$A$3:$A$9</xm:f>
          </x14:formula1>
          <xm:sqref>F10:F17</xm:sqref>
        </x14:dataValidation>
        <x14:dataValidation type="list" allowBlank="1" showInputMessage="1" showErrorMessage="1" xr:uid="{44FA392C-AD91-4C41-B012-FE1EC50D82C4}">
          <x14:formula1>
            <xm:f>リスト!$A$2:$A$9</xm:f>
          </x14:formula1>
          <xm:sqref>G10:G17</xm:sqref>
        </x14:dataValidation>
        <x14:dataValidation type="list" allowBlank="1" showInputMessage="1" showErrorMessage="1" xr:uid="{713D0222-B022-4388-953D-3147A67DB21C}">
          <x14:formula1>
            <xm:f>リスト!$B$2:$B$11</xm:f>
          </x14:formula1>
          <xm:sqref>H10:H17</xm:sqref>
        </x14:dataValidation>
        <x14:dataValidation type="list" allowBlank="1" showInputMessage="1" showErrorMessage="1" xr:uid="{4251EBAC-F67C-431A-89CF-50E8120C7236}">
          <x14:formula1>
            <xm:f>リスト!$H$2:$H$3</xm:f>
          </x14:formula1>
          <xm:sqref>A63:A65 A76:A85</xm:sqref>
        </x14:dataValidation>
        <x14:dataValidation type="list" allowBlank="1" showInputMessage="1" showErrorMessage="1" xr:uid="{93F62DC7-170C-493D-B246-48609231B0D6}">
          <x14:formula1>
            <xm:f>リスト!$H$2:$H$4</xm:f>
          </x14:formula1>
          <xm:sqref>A70:A72 L23:M34</xm:sqref>
        </x14:dataValidation>
        <x14:dataValidation type="list" allowBlank="1" showInputMessage="1" showErrorMessage="1" xr:uid="{369BB852-239E-4C82-8D07-AEB9673EBC86}">
          <x14:formula1>
            <xm:f>リスト!$I$2:$I$5</xm:f>
          </x14:formula1>
          <xm:sqref>I10:I17</xm:sqref>
        </x14:dataValidation>
        <x14:dataValidation type="list" allowBlank="1" showInputMessage="1" showErrorMessage="1" xr:uid="{9F315FF7-0CD3-4F46-8C8F-4F1875162EEF}">
          <x14:formula1>
            <xm:f>リスト!$J$2:$J$6</xm:f>
          </x14:formula1>
          <xm:sqref>J10:J17</xm:sqref>
        </x14:dataValidation>
        <x14:dataValidation type="list" allowBlank="1" showInputMessage="1" showErrorMessage="1" xr:uid="{B0D46C4F-F282-4515-855F-30D594351151}">
          <x14:formula1>
            <xm:f>リスト!$K$2:$K$3</xm:f>
          </x14:formula1>
          <xm:sqref>A46:A54 A57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3DC92-B546-40E3-8988-F5C73B04A7EB}">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167" priority="42">
      <formula>$I29="追加"</formula>
    </cfRule>
    <cfRule type="expression" dxfId="3166" priority="43">
      <formula>$I29="新規"</formula>
    </cfRule>
  </conditionalFormatting>
  <conditionalFormatting sqref="F58:K58 A58:A59">
    <cfRule type="expression" dxfId="3165" priority="41">
      <formula>$C$39=0</formula>
    </cfRule>
  </conditionalFormatting>
  <conditionalFormatting sqref="C37">
    <cfRule type="expression" dxfId="3164" priority="39">
      <formula>$C$37&gt;$B$37/2</formula>
    </cfRule>
    <cfRule type="expression" dxfId="3163" priority="40">
      <formula>$C$37&gt;10000000</formula>
    </cfRule>
  </conditionalFormatting>
  <conditionalFormatting sqref="C38">
    <cfRule type="expression" dxfId="3162" priority="37">
      <formula>$C$38&gt;$B$38/2</formula>
    </cfRule>
    <cfRule type="expression" dxfId="3161" priority="38">
      <formula>$C$38&gt;1000000</formula>
    </cfRule>
  </conditionalFormatting>
  <conditionalFormatting sqref="C39">
    <cfRule type="expression" dxfId="3160" priority="35">
      <formula>$C$39&gt;$B$39/2</formula>
    </cfRule>
    <cfRule type="expression" dxfId="3159" priority="36">
      <formula>$C$39&gt;100000</formula>
    </cfRule>
  </conditionalFormatting>
  <conditionalFormatting sqref="N7">
    <cfRule type="expression" dxfId="3158" priority="32">
      <formula>N7="NG"</formula>
    </cfRule>
  </conditionalFormatting>
  <conditionalFormatting sqref="J23:M24 J27:M30 J32:M34">
    <cfRule type="expression" dxfId="3157" priority="14">
      <formula>$I23="追加"</formula>
    </cfRule>
    <cfRule type="expression" dxfId="3156" priority="34">
      <formula>$I23="新規"</formula>
    </cfRule>
  </conditionalFormatting>
  <conditionalFormatting sqref="B37:B39">
    <cfRule type="expression" dxfId="3155" priority="33">
      <formula>($C37+$D37+$E37)&lt;&gt;$B37</formula>
    </cfRule>
  </conditionalFormatting>
  <conditionalFormatting sqref="N37:P39">
    <cfRule type="expression" dxfId="3154" priority="30">
      <formula>N37="NG"</formula>
    </cfRule>
    <cfRule type="expression" dxfId="3153" priority="31">
      <formula>$N19="NG"</formula>
    </cfRule>
  </conditionalFormatting>
  <conditionalFormatting sqref="P40">
    <cfRule type="expression" dxfId="3152" priority="28">
      <formula>P40="NG"</formula>
    </cfRule>
    <cfRule type="expression" dxfId="3151" priority="29">
      <formula>$N22="NG"</formula>
    </cfRule>
  </conditionalFormatting>
  <conditionalFormatting sqref="N58:N59">
    <cfRule type="expression" dxfId="3150" priority="26">
      <formula>N58="NG"</formula>
    </cfRule>
    <cfRule type="expression" dxfId="3149" priority="27">
      <formula>$N41="NG"</formula>
    </cfRule>
  </conditionalFormatting>
  <conditionalFormatting sqref="N63">
    <cfRule type="expression" dxfId="3148" priority="25">
      <formula>N63="NG"</formula>
    </cfRule>
  </conditionalFormatting>
  <conditionalFormatting sqref="N3">
    <cfRule type="expression" dxfId="3147" priority="23">
      <formula>$N3&lt;&gt;"要修正！"</formula>
    </cfRule>
    <cfRule type="expression" dxfId="3146" priority="24">
      <formula>$N3="要修正！"</formula>
    </cfRule>
  </conditionalFormatting>
  <conditionalFormatting sqref="O32:O34 O23:O30">
    <cfRule type="expression" dxfId="3145" priority="44">
      <formula>O23="NG"</formula>
    </cfRule>
  </conditionalFormatting>
  <conditionalFormatting sqref="A57:B57">
    <cfRule type="expression" dxfId="3144" priority="22">
      <formula>$C$39=0</formula>
    </cfRule>
  </conditionalFormatting>
  <conditionalFormatting sqref="O57">
    <cfRule type="expression" dxfId="3143" priority="21">
      <formula>O57="NG"</formula>
    </cfRule>
  </conditionalFormatting>
  <conditionalFormatting sqref="N57">
    <cfRule type="expression" dxfId="3142" priority="19">
      <formula>N57="NG"</formula>
    </cfRule>
    <cfRule type="expression" dxfId="3141" priority="20">
      <formula>$N40="NG"</formula>
    </cfRule>
  </conditionalFormatting>
  <conditionalFormatting sqref="N70">
    <cfRule type="expression" dxfId="3140" priority="18">
      <formula>N70="NG"</formula>
    </cfRule>
  </conditionalFormatting>
  <conditionalFormatting sqref="N23:N34">
    <cfRule type="expression" dxfId="3139" priority="17">
      <formula>N23="NG"</formula>
    </cfRule>
  </conditionalFormatting>
  <conditionalFormatting sqref="O10:O17">
    <cfRule type="expression" dxfId="3138" priority="15">
      <formula>$O10="NG"</formula>
    </cfRule>
    <cfRule type="expression" dxfId="3137" priority="16">
      <formula>$N1048570="NG"</formula>
    </cfRule>
  </conditionalFormatting>
  <conditionalFormatting sqref="P32:P34 P23:P30">
    <cfRule type="expression" dxfId="3136" priority="13">
      <formula>P23="NG"</formula>
    </cfRule>
  </conditionalFormatting>
  <conditionalFormatting sqref="L31:M31">
    <cfRule type="expression" dxfId="3135" priority="10">
      <formula>$I31="追加"</formula>
    </cfRule>
    <cfRule type="expression" dxfId="3134" priority="11">
      <formula>$I31="新規"</formula>
    </cfRule>
  </conditionalFormatting>
  <conditionalFormatting sqref="J31:M31">
    <cfRule type="expression" dxfId="3133" priority="8">
      <formula>$I31="追加"</formula>
    </cfRule>
    <cfRule type="expression" dxfId="3132" priority="9">
      <formula>$I31="新規"</formula>
    </cfRule>
  </conditionalFormatting>
  <conditionalFormatting sqref="O31">
    <cfRule type="expression" dxfId="3131" priority="12">
      <formula>O31="NG"</formula>
    </cfRule>
  </conditionalFormatting>
  <conditionalFormatting sqref="P31">
    <cfRule type="expression" dxfId="3130" priority="7">
      <formula>P31="NG"</formula>
    </cfRule>
  </conditionalFormatting>
  <conditionalFormatting sqref="L25:M26">
    <cfRule type="expression" dxfId="3129" priority="5">
      <formula>$I25="追加"</formula>
    </cfRule>
    <cfRule type="expression" dxfId="3128" priority="6">
      <formula>$I25="新規"</formula>
    </cfRule>
  </conditionalFormatting>
  <conditionalFormatting sqref="J25:M26">
    <cfRule type="expression" dxfId="3127" priority="3">
      <formula>$I25="追加"</formula>
    </cfRule>
    <cfRule type="expression" dxfId="3126" priority="4">
      <formula>$I25="新規"</formula>
    </cfRule>
  </conditionalFormatting>
  <conditionalFormatting sqref="L7">
    <cfRule type="expression" dxfId="3125" priority="2">
      <formula>$L$7="NG"</formula>
    </cfRule>
  </conditionalFormatting>
  <conditionalFormatting sqref="N4:N5">
    <cfRule type="expression" dxfId="312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32D1C6E-7227-45E8-A2F6-F0E91C2D731D}">
          <x14:formula1>
            <xm:f>リスト!$K$2:$K$3</xm:f>
          </x14:formula1>
          <xm:sqref>A46:A54 A57</xm:sqref>
        </x14:dataValidation>
        <x14:dataValidation type="list" allowBlank="1" showInputMessage="1" showErrorMessage="1" xr:uid="{6AAA6D67-AD06-4747-9459-2B6B787D3CD4}">
          <x14:formula1>
            <xm:f>リスト!$J$2:$J$6</xm:f>
          </x14:formula1>
          <xm:sqref>J10:J17</xm:sqref>
        </x14:dataValidation>
        <x14:dataValidation type="list" allowBlank="1" showInputMessage="1" showErrorMessage="1" xr:uid="{97C4512E-F1E8-4DE0-B108-751742DADFA3}">
          <x14:formula1>
            <xm:f>リスト!$I$2:$I$5</xm:f>
          </x14:formula1>
          <xm:sqref>I10:I17</xm:sqref>
        </x14:dataValidation>
        <x14:dataValidation type="list" allowBlank="1" showInputMessage="1" showErrorMessage="1" xr:uid="{5FCBA206-6B6A-4008-9F60-D2E49078447C}">
          <x14:formula1>
            <xm:f>リスト!$H$2:$H$4</xm:f>
          </x14:formula1>
          <xm:sqref>A70:A72 L23:M34</xm:sqref>
        </x14:dataValidation>
        <x14:dataValidation type="list" allowBlank="1" showInputMessage="1" showErrorMessage="1" xr:uid="{CEE84298-D2E8-4CF8-ADCB-8A89C033083A}">
          <x14:formula1>
            <xm:f>リスト!$H$2:$H$3</xm:f>
          </x14:formula1>
          <xm:sqref>A63:A65 A76:A85</xm:sqref>
        </x14:dataValidation>
        <x14:dataValidation type="list" allowBlank="1" showInputMessage="1" showErrorMessage="1" xr:uid="{2144C2EC-F4BD-4D82-9D48-74E28F036E00}">
          <x14:formula1>
            <xm:f>リスト!$B$2:$B$11</xm:f>
          </x14:formula1>
          <xm:sqref>H10:H17</xm:sqref>
        </x14:dataValidation>
        <x14:dataValidation type="list" allowBlank="1" showInputMessage="1" showErrorMessage="1" xr:uid="{EF648C0B-886F-4292-90A5-CEA31F8DD849}">
          <x14:formula1>
            <xm:f>リスト!$A$2:$A$9</xm:f>
          </x14:formula1>
          <xm:sqref>G10:G17</xm:sqref>
        </x14:dataValidation>
        <x14:dataValidation type="list" allowBlank="1" showInputMessage="1" showErrorMessage="1" xr:uid="{BECD7740-CA0C-4E08-ABB6-A1909AC0130A}">
          <x14:formula1>
            <xm:f>リスト!$A$3:$A$9</xm:f>
          </x14:formula1>
          <xm:sqref>F10:F17</xm:sqref>
        </x14:dataValidation>
        <x14:dataValidation type="list" allowBlank="1" showInputMessage="1" showErrorMessage="1" xr:uid="{D1B40FC4-5EB5-4741-934F-AAF0BD7B488B}">
          <x14:formula1>
            <xm:f>リスト!$G$2:$G$4</xm:f>
          </x14:formula1>
          <xm:sqref>I23:I34</xm:sqref>
        </x14:dataValidation>
        <x14:dataValidation type="list" allowBlank="1" showInputMessage="1" showErrorMessage="1" xr:uid="{7ED3D5D9-A868-46B4-BE56-B77795431BAB}">
          <x14:formula1>
            <xm:f>リスト!$C$2:$C$4</xm:f>
          </x14:formula1>
          <xm:sqref>B23:B34</xm:sqref>
        </x14:dataValidation>
        <x14:dataValidation type="list" allowBlank="1" showInputMessage="1" showErrorMessage="1" xr:uid="{162571A2-E152-496F-901A-D03D1902A712}">
          <x14:formula1>
            <xm:f>リスト!$D$2:$D$3</xm:f>
          </x14:formula1>
          <xm:sqref>C23:C34</xm:sqref>
        </x14:dataValidation>
        <x14:dataValidation type="list" allowBlank="1" showInputMessage="1" showErrorMessage="1" xr:uid="{79ED60AA-7B20-48E7-BB17-F62DFC5487E4}">
          <x14:formula1>
            <xm:f>リスト!$E$2:$E$22</xm:f>
          </x14:formula1>
          <xm:sqref>D23:D34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BC1F-C28B-42A9-A8CB-7022B42C4EE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123" priority="42">
      <formula>$I29="追加"</formula>
    </cfRule>
    <cfRule type="expression" dxfId="3122" priority="43">
      <formula>$I29="新規"</formula>
    </cfRule>
  </conditionalFormatting>
  <conditionalFormatting sqref="F58:K58 A58:A59">
    <cfRule type="expression" dxfId="3121" priority="41">
      <formula>$C$39=0</formula>
    </cfRule>
  </conditionalFormatting>
  <conditionalFormatting sqref="C37">
    <cfRule type="expression" dxfId="3120" priority="39">
      <formula>$C$37&gt;$B$37/2</formula>
    </cfRule>
    <cfRule type="expression" dxfId="3119" priority="40">
      <formula>$C$37&gt;10000000</formula>
    </cfRule>
  </conditionalFormatting>
  <conditionalFormatting sqref="C38">
    <cfRule type="expression" dxfId="3118" priority="37">
      <formula>$C$38&gt;$B$38/2</formula>
    </cfRule>
    <cfRule type="expression" dxfId="3117" priority="38">
      <formula>$C$38&gt;1000000</formula>
    </cfRule>
  </conditionalFormatting>
  <conditionalFormatting sqref="C39">
    <cfRule type="expression" dxfId="3116" priority="35">
      <formula>$C$39&gt;$B$39/2</formula>
    </cfRule>
    <cfRule type="expression" dxfId="3115" priority="36">
      <formula>$C$39&gt;100000</formula>
    </cfRule>
  </conditionalFormatting>
  <conditionalFormatting sqref="N7">
    <cfRule type="expression" dxfId="3114" priority="32">
      <formula>N7="NG"</formula>
    </cfRule>
  </conditionalFormatting>
  <conditionalFormatting sqref="J23:M24 J27:M30 J32:M34">
    <cfRule type="expression" dxfId="3113" priority="14">
      <formula>$I23="追加"</formula>
    </cfRule>
    <cfRule type="expression" dxfId="3112" priority="34">
      <formula>$I23="新規"</formula>
    </cfRule>
  </conditionalFormatting>
  <conditionalFormatting sqref="B37:B39">
    <cfRule type="expression" dxfId="3111" priority="33">
      <formula>($C37+$D37+$E37)&lt;&gt;$B37</formula>
    </cfRule>
  </conditionalFormatting>
  <conditionalFormatting sqref="N37:P39">
    <cfRule type="expression" dxfId="3110" priority="30">
      <formula>N37="NG"</formula>
    </cfRule>
    <cfRule type="expression" dxfId="3109" priority="31">
      <formula>$N19="NG"</formula>
    </cfRule>
  </conditionalFormatting>
  <conditionalFormatting sqref="P40">
    <cfRule type="expression" dxfId="3108" priority="28">
      <formula>P40="NG"</formula>
    </cfRule>
    <cfRule type="expression" dxfId="3107" priority="29">
      <formula>$N22="NG"</formula>
    </cfRule>
  </conditionalFormatting>
  <conditionalFormatting sqref="N58:N59">
    <cfRule type="expression" dxfId="3106" priority="26">
      <formula>N58="NG"</formula>
    </cfRule>
    <cfRule type="expression" dxfId="3105" priority="27">
      <formula>$N41="NG"</formula>
    </cfRule>
  </conditionalFormatting>
  <conditionalFormatting sqref="N63">
    <cfRule type="expression" dxfId="3104" priority="25">
      <formula>N63="NG"</formula>
    </cfRule>
  </conditionalFormatting>
  <conditionalFormatting sqref="N3">
    <cfRule type="expression" dxfId="3103" priority="23">
      <formula>$N3&lt;&gt;"要修正！"</formula>
    </cfRule>
    <cfRule type="expression" dxfId="3102" priority="24">
      <formula>$N3="要修正！"</formula>
    </cfRule>
  </conditionalFormatting>
  <conditionalFormatting sqref="O32:O34 O23:O30">
    <cfRule type="expression" dxfId="3101" priority="44">
      <formula>O23="NG"</formula>
    </cfRule>
  </conditionalFormatting>
  <conditionalFormatting sqref="A57:B57">
    <cfRule type="expression" dxfId="3100" priority="22">
      <formula>$C$39=0</formula>
    </cfRule>
  </conditionalFormatting>
  <conditionalFormatting sqref="O57">
    <cfRule type="expression" dxfId="3099" priority="21">
      <formula>O57="NG"</formula>
    </cfRule>
  </conditionalFormatting>
  <conditionalFormatting sqref="N57">
    <cfRule type="expression" dxfId="3098" priority="19">
      <formula>N57="NG"</formula>
    </cfRule>
    <cfRule type="expression" dxfId="3097" priority="20">
      <formula>$N40="NG"</formula>
    </cfRule>
  </conditionalFormatting>
  <conditionalFormatting sqref="N70">
    <cfRule type="expression" dxfId="3096" priority="18">
      <formula>N70="NG"</formula>
    </cfRule>
  </conditionalFormatting>
  <conditionalFormatting sqref="N23:N34">
    <cfRule type="expression" dxfId="3095" priority="17">
      <formula>N23="NG"</formula>
    </cfRule>
  </conditionalFormatting>
  <conditionalFormatting sqref="O10:O17">
    <cfRule type="expression" dxfId="3094" priority="15">
      <formula>$O10="NG"</formula>
    </cfRule>
    <cfRule type="expression" dxfId="3093" priority="16">
      <formula>$N1048570="NG"</formula>
    </cfRule>
  </conditionalFormatting>
  <conditionalFormatting sqref="P32:P34 P23:P30">
    <cfRule type="expression" dxfId="3092" priority="13">
      <formula>P23="NG"</formula>
    </cfRule>
  </conditionalFormatting>
  <conditionalFormatting sqref="L31:M31">
    <cfRule type="expression" dxfId="3091" priority="10">
      <formula>$I31="追加"</formula>
    </cfRule>
    <cfRule type="expression" dxfId="3090" priority="11">
      <formula>$I31="新規"</formula>
    </cfRule>
  </conditionalFormatting>
  <conditionalFormatting sqref="J31:M31">
    <cfRule type="expression" dxfId="3089" priority="8">
      <formula>$I31="追加"</formula>
    </cfRule>
    <cfRule type="expression" dxfId="3088" priority="9">
      <formula>$I31="新規"</formula>
    </cfRule>
  </conditionalFormatting>
  <conditionalFormatting sqref="O31">
    <cfRule type="expression" dxfId="3087" priority="12">
      <formula>O31="NG"</formula>
    </cfRule>
  </conditionalFormatting>
  <conditionalFormatting sqref="P31">
    <cfRule type="expression" dxfId="3086" priority="7">
      <formula>P31="NG"</formula>
    </cfRule>
  </conditionalFormatting>
  <conditionalFormatting sqref="L25:M26">
    <cfRule type="expression" dxfId="3085" priority="5">
      <formula>$I25="追加"</formula>
    </cfRule>
    <cfRule type="expression" dxfId="3084" priority="6">
      <formula>$I25="新規"</formula>
    </cfRule>
  </conditionalFormatting>
  <conditionalFormatting sqref="J25:M26">
    <cfRule type="expression" dxfId="3083" priority="3">
      <formula>$I25="追加"</formula>
    </cfRule>
    <cfRule type="expression" dxfId="3082" priority="4">
      <formula>$I25="新規"</formula>
    </cfRule>
  </conditionalFormatting>
  <conditionalFormatting sqref="L7">
    <cfRule type="expression" dxfId="3081" priority="2">
      <formula>$L$7="NG"</formula>
    </cfRule>
  </conditionalFormatting>
  <conditionalFormatting sqref="N4:N5">
    <cfRule type="expression" dxfId="308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366D245-B1F5-4771-8FE6-C5B1E168630F}">
          <x14:formula1>
            <xm:f>リスト!$E$2:$E$22</xm:f>
          </x14:formula1>
          <xm:sqref>D23:D34</xm:sqref>
        </x14:dataValidation>
        <x14:dataValidation type="list" allowBlank="1" showInputMessage="1" showErrorMessage="1" xr:uid="{C7944172-00BA-4D65-B617-39BCFB054583}">
          <x14:formula1>
            <xm:f>リスト!$D$2:$D$3</xm:f>
          </x14:formula1>
          <xm:sqref>C23:C34</xm:sqref>
        </x14:dataValidation>
        <x14:dataValidation type="list" allowBlank="1" showInputMessage="1" showErrorMessage="1" xr:uid="{16E4C7AE-0239-4D15-BAF1-7E02C85B0A1C}">
          <x14:formula1>
            <xm:f>リスト!$C$2:$C$4</xm:f>
          </x14:formula1>
          <xm:sqref>B23:B34</xm:sqref>
        </x14:dataValidation>
        <x14:dataValidation type="list" allowBlank="1" showInputMessage="1" showErrorMessage="1" xr:uid="{699E802D-911D-41D7-9FD9-527F80FBC91E}">
          <x14:formula1>
            <xm:f>リスト!$G$2:$G$4</xm:f>
          </x14:formula1>
          <xm:sqref>I23:I34</xm:sqref>
        </x14:dataValidation>
        <x14:dataValidation type="list" allowBlank="1" showInputMessage="1" showErrorMessage="1" xr:uid="{A36D2F4C-2D42-4AD2-8526-83463EA71016}">
          <x14:formula1>
            <xm:f>リスト!$A$3:$A$9</xm:f>
          </x14:formula1>
          <xm:sqref>F10:F17</xm:sqref>
        </x14:dataValidation>
        <x14:dataValidation type="list" allowBlank="1" showInputMessage="1" showErrorMessage="1" xr:uid="{C02A3FB2-F9CF-44CC-99B1-5B49C170CD11}">
          <x14:formula1>
            <xm:f>リスト!$A$2:$A$9</xm:f>
          </x14:formula1>
          <xm:sqref>G10:G17</xm:sqref>
        </x14:dataValidation>
        <x14:dataValidation type="list" allowBlank="1" showInputMessage="1" showErrorMessage="1" xr:uid="{0117B889-16B0-452F-80E7-DFC291CB4E6B}">
          <x14:formula1>
            <xm:f>リスト!$B$2:$B$11</xm:f>
          </x14:formula1>
          <xm:sqref>H10:H17</xm:sqref>
        </x14:dataValidation>
        <x14:dataValidation type="list" allowBlank="1" showInputMessage="1" showErrorMessage="1" xr:uid="{43C3A80B-3A05-4FBE-B662-10EB4C7A42FC}">
          <x14:formula1>
            <xm:f>リスト!$H$2:$H$3</xm:f>
          </x14:formula1>
          <xm:sqref>A63:A65 A76:A85</xm:sqref>
        </x14:dataValidation>
        <x14:dataValidation type="list" allowBlank="1" showInputMessage="1" showErrorMessage="1" xr:uid="{1031AD74-EC3C-4AF3-A3D0-80BA517BFBDD}">
          <x14:formula1>
            <xm:f>リスト!$H$2:$H$4</xm:f>
          </x14:formula1>
          <xm:sqref>A70:A72 L23:M34</xm:sqref>
        </x14:dataValidation>
        <x14:dataValidation type="list" allowBlank="1" showInputMessage="1" showErrorMessage="1" xr:uid="{FC6DEF22-115F-4AAC-9301-BC861BBA83EE}">
          <x14:formula1>
            <xm:f>リスト!$I$2:$I$5</xm:f>
          </x14:formula1>
          <xm:sqref>I10:I17</xm:sqref>
        </x14:dataValidation>
        <x14:dataValidation type="list" allowBlank="1" showInputMessage="1" showErrorMessage="1" xr:uid="{6E7519DA-5A10-4C9A-BCD5-95961313BCC4}">
          <x14:formula1>
            <xm:f>リスト!$J$2:$J$6</xm:f>
          </x14:formula1>
          <xm:sqref>J10:J17</xm:sqref>
        </x14:dataValidation>
        <x14:dataValidation type="list" allowBlank="1" showInputMessage="1" showErrorMessage="1" xr:uid="{F8130A19-FC4D-4EE2-AD9D-3622CF829CAF}">
          <x14:formula1>
            <xm:f>リスト!$K$2:$K$3</xm:f>
          </x14:formula1>
          <xm:sqref>A46:A54 A57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992B-6358-4968-A5FE-C06F004D0855}">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079" priority="42">
      <formula>$I29="追加"</formula>
    </cfRule>
    <cfRule type="expression" dxfId="3078" priority="43">
      <formula>$I29="新規"</formula>
    </cfRule>
  </conditionalFormatting>
  <conditionalFormatting sqref="F58:K58 A58:A59">
    <cfRule type="expression" dxfId="3077" priority="41">
      <formula>$C$39=0</formula>
    </cfRule>
  </conditionalFormatting>
  <conditionalFormatting sqref="C37">
    <cfRule type="expression" dxfId="3076" priority="39">
      <formula>$C$37&gt;$B$37/2</formula>
    </cfRule>
    <cfRule type="expression" dxfId="3075" priority="40">
      <formula>$C$37&gt;10000000</formula>
    </cfRule>
  </conditionalFormatting>
  <conditionalFormatting sqref="C38">
    <cfRule type="expression" dxfId="3074" priority="37">
      <formula>$C$38&gt;$B$38/2</formula>
    </cfRule>
    <cfRule type="expression" dxfId="3073" priority="38">
      <formula>$C$38&gt;1000000</formula>
    </cfRule>
  </conditionalFormatting>
  <conditionalFormatting sqref="C39">
    <cfRule type="expression" dxfId="3072" priority="35">
      <formula>$C$39&gt;$B$39/2</formula>
    </cfRule>
    <cfRule type="expression" dxfId="3071" priority="36">
      <formula>$C$39&gt;100000</formula>
    </cfRule>
  </conditionalFormatting>
  <conditionalFormatting sqref="N7">
    <cfRule type="expression" dxfId="3070" priority="32">
      <formula>N7="NG"</formula>
    </cfRule>
  </conditionalFormatting>
  <conditionalFormatting sqref="J23:M24 J27:M30 J32:M34">
    <cfRule type="expression" dxfId="3069" priority="14">
      <formula>$I23="追加"</formula>
    </cfRule>
    <cfRule type="expression" dxfId="3068" priority="34">
      <formula>$I23="新規"</formula>
    </cfRule>
  </conditionalFormatting>
  <conditionalFormatting sqref="B37:B39">
    <cfRule type="expression" dxfId="3067" priority="33">
      <formula>($C37+$D37+$E37)&lt;&gt;$B37</formula>
    </cfRule>
  </conditionalFormatting>
  <conditionalFormatting sqref="N37:P39">
    <cfRule type="expression" dxfId="3066" priority="30">
      <formula>N37="NG"</formula>
    </cfRule>
    <cfRule type="expression" dxfId="3065" priority="31">
      <formula>$N19="NG"</formula>
    </cfRule>
  </conditionalFormatting>
  <conditionalFormatting sqref="P40">
    <cfRule type="expression" dxfId="3064" priority="28">
      <formula>P40="NG"</formula>
    </cfRule>
    <cfRule type="expression" dxfId="3063" priority="29">
      <formula>$N22="NG"</formula>
    </cfRule>
  </conditionalFormatting>
  <conditionalFormatting sqref="N58:N59">
    <cfRule type="expression" dxfId="3062" priority="26">
      <formula>N58="NG"</formula>
    </cfRule>
    <cfRule type="expression" dxfId="3061" priority="27">
      <formula>$N41="NG"</formula>
    </cfRule>
  </conditionalFormatting>
  <conditionalFormatting sqref="N63">
    <cfRule type="expression" dxfId="3060" priority="25">
      <formula>N63="NG"</formula>
    </cfRule>
  </conditionalFormatting>
  <conditionalFormatting sqref="N3">
    <cfRule type="expression" dxfId="3059" priority="23">
      <formula>$N3&lt;&gt;"要修正！"</formula>
    </cfRule>
    <cfRule type="expression" dxfId="3058" priority="24">
      <formula>$N3="要修正！"</formula>
    </cfRule>
  </conditionalFormatting>
  <conditionalFormatting sqref="O32:O34 O23:O30">
    <cfRule type="expression" dxfId="3057" priority="44">
      <formula>O23="NG"</formula>
    </cfRule>
  </conditionalFormatting>
  <conditionalFormatting sqref="A57:B57">
    <cfRule type="expression" dxfId="3056" priority="22">
      <formula>$C$39=0</formula>
    </cfRule>
  </conditionalFormatting>
  <conditionalFormatting sqref="O57">
    <cfRule type="expression" dxfId="3055" priority="21">
      <formula>O57="NG"</formula>
    </cfRule>
  </conditionalFormatting>
  <conditionalFormatting sqref="N57">
    <cfRule type="expression" dxfId="3054" priority="19">
      <formula>N57="NG"</formula>
    </cfRule>
    <cfRule type="expression" dxfId="3053" priority="20">
      <formula>$N40="NG"</formula>
    </cfRule>
  </conditionalFormatting>
  <conditionalFormatting sqref="N70">
    <cfRule type="expression" dxfId="3052" priority="18">
      <formula>N70="NG"</formula>
    </cfRule>
  </conditionalFormatting>
  <conditionalFormatting sqref="N23:N34">
    <cfRule type="expression" dxfId="3051" priority="17">
      <formula>N23="NG"</formula>
    </cfRule>
  </conditionalFormatting>
  <conditionalFormatting sqref="O10:O17">
    <cfRule type="expression" dxfId="3050" priority="15">
      <formula>$O10="NG"</formula>
    </cfRule>
    <cfRule type="expression" dxfId="3049" priority="16">
      <formula>$N1048570="NG"</formula>
    </cfRule>
  </conditionalFormatting>
  <conditionalFormatting sqref="P32:P34 P23:P30">
    <cfRule type="expression" dxfId="3048" priority="13">
      <formula>P23="NG"</formula>
    </cfRule>
  </conditionalFormatting>
  <conditionalFormatting sqref="L31:M31">
    <cfRule type="expression" dxfId="3047" priority="10">
      <formula>$I31="追加"</formula>
    </cfRule>
    <cfRule type="expression" dxfId="3046" priority="11">
      <formula>$I31="新規"</formula>
    </cfRule>
  </conditionalFormatting>
  <conditionalFormatting sqref="J31:M31">
    <cfRule type="expression" dxfId="3045" priority="8">
      <formula>$I31="追加"</formula>
    </cfRule>
    <cfRule type="expression" dxfId="3044" priority="9">
      <formula>$I31="新規"</formula>
    </cfRule>
  </conditionalFormatting>
  <conditionalFormatting sqref="O31">
    <cfRule type="expression" dxfId="3043" priority="12">
      <formula>O31="NG"</formula>
    </cfRule>
  </conditionalFormatting>
  <conditionalFormatting sqref="P31">
    <cfRule type="expression" dxfId="3042" priority="7">
      <formula>P31="NG"</formula>
    </cfRule>
  </conditionalFormatting>
  <conditionalFormatting sqref="L25:M26">
    <cfRule type="expression" dxfId="3041" priority="5">
      <formula>$I25="追加"</formula>
    </cfRule>
    <cfRule type="expression" dxfId="3040" priority="6">
      <formula>$I25="新規"</formula>
    </cfRule>
  </conditionalFormatting>
  <conditionalFormatting sqref="J25:M26">
    <cfRule type="expression" dxfId="3039" priority="3">
      <formula>$I25="追加"</formula>
    </cfRule>
    <cfRule type="expression" dxfId="3038" priority="4">
      <formula>$I25="新規"</formula>
    </cfRule>
  </conditionalFormatting>
  <conditionalFormatting sqref="L7">
    <cfRule type="expression" dxfId="3037" priority="2">
      <formula>$L$7="NG"</formula>
    </cfRule>
  </conditionalFormatting>
  <conditionalFormatting sqref="N4:N5">
    <cfRule type="expression" dxfId="303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20D53C7-C939-4FEA-B504-C00C4BBFFDCC}">
          <x14:formula1>
            <xm:f>リスト!$E$2:$E$22</xm:f>
          </x14:formula1>
          <xm:sqref>D23:D34</xm:sqref>
        </x14:dataValidation>
        <x14:dataValidation type="list" allowBlank="1" showInputMessage="1" showErrorMessage="1" xr:uid="{DCD4BF2A-E62C-4651-9FDC-0187A79F1FEA}">
          <x14:formula1>
            <xm:f>リスト!$D$2:$D$3</xm:f>
          </x14:formula1>
          <xm:sqref>C23:C34</xm:sqref>
        </x14:dataValidation>
        <x14:dataValidation type="list" allowBlank="1" showInputMessage="1" showErrorMessage="1" xr:uid="{D360617F-D3BC-4966-8E9E-AE7379A07CB5}">
          <x14:formula1>
            <xm:f>リスト!$C$2:$C$4</xm:f>
          </x14:formula1>
          <xm:sqref>B23:B34</xm:sqref>
        </x14:dataValidation>
        <x14:dataValidation type="list" allowBlank="1" showInputMessage="1" showErrorMessage="1" xr:uid="{7D32FD4A-9212-4A26-9FDB-7BDB3BC702ED}">
          <x14:formula1>
            <xm:f>リスト!$G$2:$G$4</xm:f>
          </x14:formula1>
          <xm:sqref>I23:I34</xm:sqref>
        </x14:dataValidation>
        <x14:dataValidation type="list" allowBlank="1" showInputMessage="1" showErrorMessage="1" xr:uid="{3A25CFE6-8991-410F-BD0A-E135493BF301}">
          <x14:formula1>
            <xm:f>リスト!$A$3:$A$9</xm:f>
          </x14:formula1>
          <xm:sqref>F10:F17</xm:sqref>
        </x14:dataValidation>
        <x14:dataValidation type="list" allowBlank="1" showInputMessage="1" showErrorMessage="1" xr:uid="{6DCE011F-3799-421B-A08F-D603E928E601}">
          <x14:formula1>
            <xm:f>リスト!$A$2:$A$9</xm:f>
          </x14:formula1>
          <xm:sqref>G10:G17</xm:sqref>
        </x14:dataValidation>
        <x14:dataValidation type="list" allowBlank="1" showInputMessage="1" showErrorMessage="1" xr:uid="{14A1D846-50EB-4356-870F-5477FCF64B98}">
          <x14:formula1>
            <xm:f>リスト!$B$2:$B$11</xm:f>
          </x14:formula1>
          <xm:sqref>H10:H17</xm:sqref>
        </x14:dataValidation>
        <x14:dataValidation type="list" allowBlank="1" showInputMessage="1" showErrorMessage="1" xr:uid="{FDB2B9F5-1B47-4B05-AD1B-24C7B7A7A504}">
          <x14:formula1>
            <xm:f>リスト!$H$2:$H$3</xm:f>
          </x14:formula1>
          <xm:sqref>A63:A65 A76:A85</xm:sqref>
        </x14:dataValidation>
        <x14:dataValidation type="list" allowBlank="1" showInputMessage="1" showErrorMessage="1" xr:uid="{EC85AAD8-EF84-4400-9A33-BED0FB49EF58}">
          <x14:formula1>
            <xm:f>リスト!$H$2:$H$4</xm:f>
          </x14:formula1>
          <xm:sqref>A70:A72 L23:M34</xm:sqref>
        </x14:dataValidation>
        <x14:dataValidation type="list" allowBlank="1" showInputMessage="1" showErrorMessage="1" xr:uid="{F42674F2-8E17-418F-ACF3-5CC066BEC404}">
          <x14:formula1>
            <xm:f>リスト!$I$2:$I$5</xm:f>
          </x14:formula1>
          <xm:sqref>I10:I17</xm:sqref>
        </x14:dataValidation>
        <x14:dataValidation type="list" allowBlank="1" showInputMessage="1" showErrorMessage="1" xr:uid="{2D534497-C35B-4B0B-8253-68FA7A59D5CD}">
          <x14:formula1>
            <xm:f>リスト!$J$2:$J$6</xm:f>
          </x14:formula1>
          <xm:sqref>J10:J17</xm:sqref>
        </x14:dataValidation>
        <x14:dataValidation type="list" allowBlank="1" showInputMessage="1" showErrorMessage="1" xr:uid="{C2D149AD-FB53-44EA-94E8-637660AAE805}">
          <x14:formula1>
            <xm:f>リスト!$K$2:$K$3</xm:f>
          </x14:formula1>
          <xm:sqref>A46:A54 A57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AF30B-C005-4381-B804-04E861084801}">
  <dimension ref="A1:U85"/>
  <sheetViews>
    <sheetView view="pageBreakPreview" topLeftCell="A31"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035" priority="42">
      <formula>$I29="追加"</formula>
    </cfRule>
    <cfRule type="expression" dxfId="3034" priority="43">
      <formula>$I29="新規"</formula>
    </cfRule>
  </conditionalFormatting>
  <conditionalFormatting sqref="F58:K58 A58:A59">
    <cfRule type="expression" dxfId="3033" priority="41">
      <formula>$C$39=0</formula>
    </cfRule>
  </conditionalFormatting>
  <conditionalFormatting sqref="C37">
    <cfRule type="expression" dxfId="3032" priority="39">
      <formula>$C$37&gt;$B$37/2</formula>
    </cfRule>
    <cfRule type="expression" dxfId="3031" priority="40">
      <formula>$C$37&gt;10000000</formula>
    </cfRule>
  </conditionalFormatting>
  <conditionalFormatting sqref="C38">
    <cfRule type="expression" dxfId="3030" priority="37">
      <formula>$C$38&gt;$B$38/2</formula>
    </cfRule>
    <cfRule type="expression" dxfId="3029" priority="38">
      <formula>$C$38&gt;1000000</formula>
    </cfRule>
  </conditionalFormatting>
  <conditionalFormatting sqref="C39">
    <cfRule type="expression" dxfId="3028" priority="35">
      <formula>$C$39&gt;$B$39/2</formula>
    </cfRule>
    <cfRule type="expression" dxfId="3027" priority="36">
      <formula>$C$39&gt;100000</formula>
    </cfRule>
  </conditionalFormatting>
  <conditionalFormatting sqref="N7">
    <cfRule type="expression" dxfId="3026" priority="32">
      <formula>N7="NG"</formula>
    </cfRule>
  </conditionalFormatting>
  <conditionalFormatting sqref="J23:M24 J27:M30 J32:M34">
    <cfRule type="expression" dxfId="3025" priority="14">
      <formula>$I23="追加"</formula>
    </cfRule>
    <cfRule type="expression" dxfId="3024" priority="34">
      <formula>$I23="新規"</formula>
    </cfRule>
  </conditionalFormatting>
  <conditionalFormatting sqref="B37:B39">
    <cfRule type="expression" dxfId="3023" priority="33">
      <formula>($C37+$D37+$E37)&lt;&gt;$B37</formula>
    </cfRule>
  </conditionalFormatting>
  <conditionalFormatting sqref="N37:P39">
    <cfRule type="expression" dxfId="3022" priority="30">
      <formula>N37="NG"</formula>
    </cfRule>
    <cfRule type="expression" dxfId="3021" priority="31">
      <formula>$N19="NG"</formula>
    </cfRule>
  </conditionalFormatting>
  <conditionalFormatting sqref="P40">
    <cfRule type="expression" dxfId="3020" priority="28">
      <formula>P40="NG"</formula>
    </cfRule>
    <cfRule type="expression" dxfId="3019" priority="29">
      <formula>$N22="NG"</formula>
    </cfRule>
  </conditionalFormatting>
  <conditionalFormatting sqref="N58:N59">
    <cfRule type="expression" dxfId="3018" priority="26">
      <formula>N58="NG"</formula>
    </cfRule>
    <cfRule type="expression" dxfId="3017" priority="27">
      <formula>$N41="NG"</formula>
    </cfRule>
  </conditionalFormatting>
  <conditionalFormatting sqref="N63">
    <cfRule type="expression" dxfId="3016" priority="25">
      <formula>N63="NG"</formula>
    </cfRule>
  </conditionalFormatting>
  <conditionalFormatting sqref="N3">
    <cfRule type="expression" dxfId="3015" priority="23">
      <formula>$N3&lt;&gt;"要修正！"</formula>
    </cfRule>
    <cfRule type="expression" dxfId="3014" priority="24">
      <formula>$N3="要修正！"</formula>
    </cfRule>
  </conditionalFormatting>
  <conditionalFormatting sqref="O32:O34 O23:O30">
    <cfRule type="expression" dxfId="3013" priority="44">
      <formula>O23="NG"</formula>
    </cfRule>
  </conditionalFormatting>
  <conditionalFormatting sqref="A57:B57">
    <cfRule type="expression" dxfId="3012" priority="22">
      <formula>$C$39=0</formula>
    </cfRule>
  </conditionalFormatting>
  <conditionalFormatting sqref="O57">
    <cfRule type="expression" dxfId="3011" priority="21">
      <formula>O57="NG"</formula>
    </cfRule>
  </conditionalFormatting>
  <conditionalFormatting sqref="N57">
    <cfRule type="expression" dxfId="3010" priority="19">
      <formula>N57="NG"</formula>
    </cfRule>
    <cfRule type="expression" dxfId="3009" priority="20">
      <formula>$N40="NG"</formula>
    </cfRule>
  </conditionalFormatting>
  <conditionalFormatting sqref="N70">
    <cfRule type="expression" dxfId="3008" priority="18">
      <formula>N70="NG"</formula>
    </cfRule>
  </conditionalFormatting>
  <conditionalFormatting sqref="N23:N34">
    <cfRule type="expression" dxfId="3007" priority="17">
      <formula>N23="NG"</formula>
    </cfRule>
  </conditionalFormatting>
  <conditionalFormatting sqref="O10:O17">
    <cfRule type="expression" dxfId="3006" priority="15">
      <formula>$O10="NG"</formula>
    </cfRule>
    <cfRule type="expression" dxfId="3005" priority="16">
      <formula>$N1048570="NG"</formula>
    </cfRule>
  </conditionalFormatting>
  <conditionalFormatting sqref="P32:P34 P23:P30">
    <cfRule type="expression" dxfId="3004" priority="13">
      <formula>P23="NG"</formula>
    </cfRule>
  </conditionalFormatting>
  <conditionalFormatting sqref="L31:M31">
    <cfRule type="expression" dxfId="3003" priority="10">
      <formula>$I31="追加"</formula>
    </cfRule>
    <cfRule type="expression" dxfId="3002" priority="11">
      <formula>$I31="新規"</formula>
    </cfRule>
  </conditionalFormatting>
  <conditionalFormatting sqref="J31:M31">
    <cfRule type="expression" dxfId="3001" priority="8">
      <formula>$I31="追加"</formula>
    </cfRule>
    <cfRule type="expression" dxfId="3000" priority="9">
      <formula>$I31="新規"</formula>
    </cfRule>
  </conditionalFormatting>
  <conditionalFormatting sqref="O31">
    <cfRule type="expression" dxfId="2999" priority="12">
      <formula>O31="NG"</formula>
    </cfRule>
  </conditionalFormatting>
  <conditionalFormatting sqref="P31">
    <cfRule type="expression" dxfId="2998" priority="7">
      <formula>P31="NG"</formula>
    </cfRule>
  </conditionalFormatting>
  <conditionalFormatting sqref="L25:M26">
    <cfRule type="expression" dxfId="2997" priority="5">
      <formula>$I25="追加"</formula>
    </cfRule>
    <cfRule type="expression" dxfId="2996" priority="6">
      <formula>$I25="新規"</formula>
    </cfRule>
  </conditionalFormatting>
  <conditionalFormatting sqref="J25:M26">
    <cfRule type="expression" dxfId="2995" priority="3">
      <formula>$I25="追加"</formula>
    </cfRule>
    <cfRule type="expression" dxfId="2994" priority="4">
      <formula>$I25="新規"</formula>
    </cfRule>
  </conditionalFormatting>
  <conditionalFormatting sqref="L7">
    <cfRule type="expression" dxfId="2993" priority="2">
      <formula>$L$7="NG"</formula>
    </cfRule>
  </conditionalFormatting>
  <conditionalFormatting sqref="N4:N5">
    <cfRule type="expression" dxfId="299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82AFBFC-0E7F-45C3-92AC-B000AEB44296}">
          <x14:formula1>
            <xm:f>リスト!$K$2:$K$3</xm:f>
          </x14:formula1>
          <xm:sqref>A46:A54 A57</xm:sqref>
        </x14:dataValidation>
        <x14:dataValidation type="list" allowBlank="1" showInputMessage="1" showErrorMessage="1" xr:uid="{328C7028-3432-41A2-B901-4E83D3DBE5DD}">
          <x14:formula1>
            <xm:f>リスト!$J$2:$J$6</xm:f>
          </x14:formula1>
          <xm:sqref>J10:J17</xm:sqref>
        </x14:dataValidation>
        <x14:dataValidation type="list" allowBlank="1" showInputMessage="1" showErrorMessage="1" xr:uid="{58D7B681-ACA2-4FE6-A004-264DED0DCA2D}">
          <x14:formula1>
            <xm:f>リスト!$I$2:$I$5</xm:f>
          </x14:formula1>
          <xm:sqref>I10:I17</xm:sqref>
        </x14:dataValidation>
        <x14:dataValidation type="list" allowBlank="1" showInputMessage="1" showErrorMessage="1" xr:uid="{4716FDD0-9A79-4C44-AE7A-7F1EBC1FE7BE}">
          <x14:formula1>
            <xm:f>リスト!$H$2:$H$4</xm:f>
          </x14:formula1>
          <xm:sqref>A70:A72 L23:M34</xm:sqref>
        </x14:dataValidation>
        <x14:dataValidation type="list" allowBlank="1" showInputMessage="1" showErrorMessage="1" xr:uid="{1F0DE5FE-B1A1-46CE-B9A9-976CFB1CF224}">
          <x14:formula1>
            <xm:f>リスト!$H$2:$H$3</xm:f>
          </x14:formula1>
          <xm:sqref>A63:A65 A76:A85</xm:sqref>
        </x14:dataValidation>
        <x14:dataValidation type="list" allowBlank="1" showInputMessage="1" showErrorMessage="1" xr:uid="{0FF29756-9E52-4E9F-928E-66ADA9DD86C8}">
          <x14:formula1>
            <xm:f>リスト!$B$2:$B$11</xm:f>
          </x14:formula1>
          <xm:sqref>H10:H17</xm:sqref>
        </x14:dataValidation>
        <x14:dataValidation type="list" allowBlank="1" showInputMessage="1" showErrorMessage="1" xr:uid="{0B5885B8-1AAC-41D2-B82D-A9D81F55710E}">
          <x14:formula1>
            <xm:f>リスト!$A$2:$A$9</xm:f>
          </x14:formula1>
          <xm:sqref>G10:G17</xm:sqref>
        </x14:dataValidation>
        <x14:dataValidation type="list" allowBlank="1" showInputMessage="1" showErrorMessage="1" xr:uid="{DEC98B8D-EB33-4CE2-A30B-7A3B215AB4AD}">
          <x14:formula1>
            <xm:f>リスト!$A$3:$A$9</xm:f>
          </x14:formula1>
          <xm:sqref>F10:F17</xm:sqref>
        </x14:dataValidation>
        <x14:dataValidation type="list" allowBlank="1" showInputMessage="1" showErrorMessage="1" xr:uid="{B9B04550-2C3E-4841-8A70-132DE75F77DD}">
          <x14:formula1>
            <xm:f>リスト!$G$2:$G$4</xm:f>
          </x14:formula1>
          <xm:sqref>I23:I34</xm:sqref>
        </x14:dataValidation>
        <x14:dataValidation type="list" allowBlank="1" showInputMessage="1" showErrorMessage="1" xr:uid="{AEADE722-22F5-4CB5-9356-34CDF3942255}">
          <x14:formula1>
            <xm:f>リスト!$C$2:$C$4</xm:f>
          </x14:formula1>
          <xm:sqref>B23:B34</xm:sqref>
        </x14:dataValidation>
        <x14:dataValidation type="list" allowBlank="1" showInputMessage="1" showErrorMessage="1" xr:uid="{5EB31688-A79E-48E7-9DA6-97A2534FAD7F}">
          <x14:formula1>
            <xm:f>リスト!$D$2:$D$3</xm:f>
          </x14:formula1>
          <xm:sqref>C23:C34</xm:sqref>
        </x14:dataValidation>
        <x14:dataValidation type="list" allowBlank="1" showInputMessage="1" showErrorMessage="1" xr:uid="{566B648C-A276-4D20-9EDD-175AB7A89F52}">
          <x14:formula1>
            <xm:f>リスト!$E$2:$E$22</xm:f>
          </x14:formula1>
          <xm:sqref>D23:D34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A635-97BF-4507-9B32-0889549FD281}">
  <dimension ref="A1:U85"/>
  <sheetViews>
    <sheetView view="pageBreakPreview" topLeftCell="A10" zoomScaleNormal="100" zoomScaleSheetLayoutView="100" workbookViewId="0">
      <selection activeCell="H28" sqref="H28"/>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991" priority="42">
      <formula>$I29="追加"</formula>
    </cfRule>
    <cfRule type="expression" dxfId="2990" priority="43">
      <formula>$I29="新規"</formula>
    </cfRule>
  </conditionalFormatting>
  <conditionalFormatting sqref="F58:K58 A58:A59">
    <cfRule type="expression" dxfId="2989" priority="41">
      <formula>$C$39=0</formula>
    </cfRule>
  </conditionalFormatting>
  <conditionalFormatting sqref="C37">
    <cfRule type="expression" dxfId="2988" priority="39">
      <formula>$C$37&gt;$B$37/2</formula>
    </cfRule>
    <cfRule type="expression" dxfId="2987" priority="40">
      <formula>$C$37&gt;10000000</formula>
    </cfRule>
  </conditionalFormatting>
  <conditionalFormatting sqref="C38">
    <cfRule type="expression" dxfId="2986" priority="37">
      <formula>$C$38&gt;$B$38/2</formula>
    </cfRule>
    <cfRule type="expression" dxfId="2985" priority="38">
      <formula>$C$38&gt;1000000</formula>
    </cfRule>
  </conditionalFormatting>
  <conditionalFormatting sqref="C39">
    <cfRule type="expression" dxfId="2984" priority="35">
      <formula>$C$39&gt;$B$39/2</formula>
    </cfRule>
    <cfRule type="expression" dxfId="2983" priority="36">
      <formula>$C$39&gt;100000</formula>
    </cfRule>
  </conditionalFormatting>
  <conditionalFormatting sqref="N7">
    <cfRule type="expression" dxfId="2982" priority="32">
      <formula>N7="NG"</formula>
    </cfRule>
  </conditionalFormatting>
  <conditionalFormatting sqref="J23:M24 J27:M30 J32:M34">
    <cfRule type="expression" dxfId="2981" priority="14">
      <formula>$I23="追加"</formula>
    </cfRule>
    <cfRule type="expression" dxfId="2980" priority="34">
      <formula>$I23="新規"</formula>
    </cfRule>
  </conditionalFormatting>
  <conditionalFormatting sqref="B37:B39">
    <cfRule type="expression" dxfId="2979" priority="33">
      <formula>($C37+$D37+$E37)&lt;&gt;$B37</formula>
    </cfRule>
  </conditionalFormatting>
  <conditionalFormatting sqref="N37:P39">
    <cfRule type="expression" dxfId="2978" priority="30">
      <formula>N37="NG"</formula>
    </cfRule>
    <cfRule type="expression" dxfId="2977" priority="31">
      <formula>$N19="NG"</formula>
    </cfRule>
  </conditionalFormatting>
  <conditionalFormatting sqref="P40">
    <cfRule type="expression" dxfId="2976" priority="28">
      <formula>P40="NG"</formula>
    </cfRule>
    <cfRule type="expression" dxfId="2975" priority="29">
      <formula>$N22="NG"</formula>
    </cfRule>
  </conditionalFormatting>
  <conditionalFormatting sqref="N58:N59">
    <cfRule type="expression" dxfId="2974" priority="26">
      <formula>N58="NG"</formula>
    </cfRule>
    <cfRule type="expression" dxfId="2973" priority="27">
      <formula>$N41="NG"</formula>
    </cfRule>
  </conditionalFormatting>
  <conditionalFormatting sqref="N63">
    <cfRule type="expression" dxfId="2972" priority="25">
      <formula>N63="NG"</formula>
    </cfRule>
  </conditionalFormatting>
  <conditionalFormatting sqref="N3">
    <cfRule type="expression" dxfId="2971" priority="23">
      <formula>$N3&lt;&gt;"要修正！"</formula>
    </cfRule>
    <cfRule type="expression" dxfId="2970" priority="24">
      <formula>$N3="要修正！"</formula>
    </cfRule>
  </conditionalFormatting>
  <conditionalFormatting sqref="O32:O34 O23:O30">
    <cfRule type="expression" dxfId="2969" priority="44">
      <formula>O23="NG"</formula>
    </cfRule>
  </conditionalFormatting>
  <conditionalFormatting sqref="A57:B57">
    <cfRule type="expression" dxfId="2968" priority="22">
      <formula>$C$39=0</formula>
    </cfRule>
  </conditionalFormatting>
  <conditionalFormatting sqref="O57">
    <cfRule type="expression" dxfId="2967" priority="21">
      <formula>O57="NG"</formula>
    </cfRule>
  </conditionalFormatting>
  <conditionalFormatting sqref="N57">
    <cfRule type="expression" dxfId="2966" priority="19">
      <formula>N57="NG"</formula>
    </cfRule>
    <cfRule type="expression" dxfId="2965" priority="20">
      <formula>$N40="NG"</formula>
    </cfRule>
  </conditionalFormatting>
  <conditionalFormatting sqref="N70">
    <cfRule type="expression" dxfId="2964" priority="18">
      <formula>N70="NG"</formula>
    </cfRule>
  </conditionalFormatting>
  <conditionalFormatting sqref="N23:N34">
    <cfRule type="expression" dxfId="2963" priority="17">
      <formula>N23="NG"</formula>
    </cfRule>
  </conditionalFormatting>
  <conditionalFormatting sqref="O10:O17">
    <cfRule type="expression" dxfId="2962" priority="15">
      <formula>$O10="NG"</formula>
    </cfRule>
    <cfRule type="expression" dxfId="2961" priority="16">
      <formula>$N1048570="NG"</formula>
    </cfRule>
  </conditionalFormatting>
  <conditionalFormatting sqref="P32:P34 P23:P30">
    <cfRule type="expression" dxfId="2960" priority="13">
      <formula>P23="NG"</formula>
    </cfRule>
  </conditionalFormatting>
  <conditionalFormatting sqref="L31:M31">
    <cfRule type="expression" dxfId="2959" priority="10">
      <formula>$I31="追加"</formula>
    </cfRule>
    <cfRule type="expression" dxfId="2958" priority="11">
      <formula>$I31="新規"</formula>
    </cfRule>
  </conditionalFormatting>
  <conditionalFormatting sqref="J31:M31">
    <cfRule type="expression" dxfId="2957" priority="8">
      <formula>$I31="追加"</formula>
    </cfRule>
    <cfRule type="expression" dxfId="2956" priority="9">
      <formula>$I31="新規"</formula>
    </cfRule>
  </conditionalFormatting>
  <conditionalFormatting sqref="O31">
    <cfRule type="expression" dxfId="2955" priority="12">
      <formula>O31="NG"</formula>
    </cfRule>
  </conditionalFormatting>
  <conditionalFormatting sqref="P31">
    <cfRule type="expression" dxfId="2954" priority="7">
      <formula>P31="NG"</formula>
    </cfRule>
  </conditionalFormatting>
  <conditionalFormatting sqref="L25:M26">
    <cfRule type="expression" dxfId="2953" priority="5">
      <formula>$I25="追加"</formula>
    </cfRule>
    <cfRule type="expression" dxfId="2952" priority="6">
      <formula>$I25="新規"</formula>
    </cfRule>
  </conditionalFormatting>
  <conditionalFormatting sqref="J25:M26">
    <cfRule type="expression" dxfId="2951" priority="3">
      <formula>$I25="追加"</formula>
    </cfRule>
    <cfRule type="expression" dxfId="2950" priority="4">
      <formula>$I25="新規"</formula>
    </cfRule>
  </conditionalFormatting>
  <conditionalFormatting sqref="L7">
    <cfRule type="expression" dxfId="2949" priority="2">
      <formula>$L$7="NG"</formula>
    </cfRule>
  </conditionalFormatting>
  <conditionalFormatting sqref="N4:N5">
    <cfRule type="expression" dxfId="294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D4E57E4-1599-4D09-9B5D-05FCD648B0E0}">
          <x14:formula1>
            <xm:f>リスト!$K$2:$K$3</xm:f>
          </x14:formula1>
          <xm:sqref>A46:A54 A57</xm:sqref>
        </x14:dataValidation>
        <x14:dataValidation type="list" allowBlank="1" showInputMessage="1" showErrorMessage="1" xr:uid="{BB6F60F8-7015-41D3-9E43-29CEB33F667B}">
          <x14:formula1>
            <xm:f>リスト!$J$2:$J$6</xm:f>
          </x14:formula1>
          <xm:sqref>J10:J17</xm:sqref>
        </x14:dataValidation>
        <x14:dataValidation type="list" allowBlank="1" showInputMessage="1" showErrorMessage="1" xr:uid="{090DBFDD-D457-41C7-9AB2-D8CBF09FD6D5}">
          <x14:formula1>
            <xm:f>リスト!$I$2:$I$5</xm:f>
          </x14:formula1>
          <xm:sqref>I10:I17</xm:sqref>
        </x14:dataValidation>
        <x14:dataValidation type="list" allowBlank="1" showInputMessage="1" showErrorMessage="1" xr:uid="{AB12207E-E7C7-47DD-80A2-DDAE45E564B1}">
          <x14:formula1>
            <xm:f>リスト!$H$2:$H$4</xm:f>
          </x14:formula1>
          <xm:sqref>A70:A72 L23:M34</xm:sqref>
        </x14:dataValidation>
        <x14:dataValidation type="list" allowBlank="1" showInputMessage="1" showErrorMessage="1" xr:uid="{7B2D06BB-169C-4F01-9437-F44025DB62E6}">
          <x14:formula1>
            <xm:f>リスト!$H$2:$H$3</xm:f>
          </x14:formula1>
          <xm:sqref>A63:A65 A76:A85</xm:sqref>
        </x14:dataValidation>
        <x14:dataValidation type="list" allowBlank="1" showInputMessage="1" showErrorMessage="1" xr:uid="{43C0F04E-6607-449A-AC5E-947CEC111EFE}">
          <x14:formula1>
            <xm:f>リスト!$B$2:$B$11</xm:f>
          </x14:formula1>
          <xm:sqref>H10:H17</xm:sqref>
        </x14:dataValidation>
        <x14:dataValidation type="list" allowBlank="1" showInputMessage="1" showErrorMessage="1" xr:uid="{6A4CE299-5949-416B-A053-7DF57E5F4800}">
          <x14:formula1>
            <xm:f>リスト!$A$2:$A$9</xm:f>
          </x14:formula1>
          <xm:sqref>G10:G17</xm:sqref>
        </x14:dataValidation>
        <x14:dataValidation type="list" allowBlank="1" showInputMessage="1" showErrorMessage="1" xr:uid="{F7F498C9-08C9-4DD2-9E2B-FDB697A58E56}">
          <x14:formula1>
            <xm:f>リスト!$A$3:$A$9</xm:f>
          </x14:formula1>
          <xm:sqref>F10:F17</xm:sqref>
        </x14:dataValidation>
        <x14:dataValidation type="list" allowBlank="1" showInputMessage="1" showErrorMessage="1" xr:uid="{91C87CF1-AC0D-4A55-9D75-5DF732B03015}">
          <x14:formula1>
            <xm:f>リスト!$G$2:$G$4</xm:f>
          </x14:formula1>
          <xm:sqref>I23:I34</xm:sqref>
        </x14:dataValidation>
        <x14:dataValidation type="list" allowBlank="1" showInputMessage="1" showErrorMessage="1" xr:uid="{0A489024-9203-479F-ACF9-342A213ACC35}">
          <x14:formula1>
            <xm:f>リスト!$C$2:$C$4</xm:f>
          </x14:formula1>
          <xm:sqref>B23:B34</xm:sqref>
        </x14:dataValidation>
        <x14:dataValidation type="list" allowBlank="1" showInputMessage="1" showErrorMessage="1" xr:uid="{10058BD9-0496-47EB-9E2B-96B7337A2B2A}">
          <x14:formula1>
            <xm:f>リスト!$D$2:$D$3</xm:f>
          </x14:formula1>
          <xm:sqref>C23:C34</xm:sqref>
        </x14:dataValidation>
        <x14:dataValidation type="list" allowBlank="1" showInputMessage="1" showErrorMessage="1" xr:uid="{E2DB7396-46EB-41EE-84D0-B51EA96B253F}">
          <x14:formula1>
            <xm:f>リスト!$E$2:$E$22</xm:f>
          </x14:formula1>
          <xm:sqref>D23:D34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59C3E-37EF-4640-B808-352BB7026CF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947" priority="42">
      <formula>$I29="追加"</formula>
    </cfRule>
    <cfRule type="expression" dxfId="2946" priority="43">
      <formula>$I29="新規"</formula>
    </cfRule>
  </conditionalFormatting>
  <conditionalFormatting sqref="F58:K58 A58:A59">
    <cfRule type="expression" dxfId="2945" priority="41">
      <formula>$C$39=0</formula>
    </cfRule>
  </conditionalFormatting>
  <conditionalFormatting sqref="C37">
    <cfRule type="expression" dxfId="2944" priority="39">
      <formula>$C$37&gt;$B$37/2</formula>
    </cfRule>
    <cfRule type="expression" dxfId="2943" priority="40">
      <formula>$C$37&gt;10000000</formula>
    </cfRule>
  </conditionalFormatting>
  <conditionalFormatting sqref="C38">
    <cfRule type="expression" dxfId="2942" priority="37">
      <formula>$C$38&gt;$B$38/2</formula>
    </cfRule>
    <cfRule type="expression" dxfId="2941" priority="38">
      <formula>$C$38&gt;1000000</formula>
    </cfRule>
  </conditionalFormatting>
  <conditionalFormatting sqref="C39">
    <cfRule type="expression" dxfId="2940" priority="35">
      <formula>$C$39&gt;$B$39/2</formula>
    </cfRule>
    <cfRule type="expression" dxfId="2939" priority="36">
      <formula>$C$39&gt;100000</formula>
    </cfRule>
  </conditionalFormatting>
  <conditionalFormatting sqref="N7">
    <cfRule type="expression" dxfId="2938" priority="32">
      <formula>N7="NG"</formula>
    </cfRule>
  </conditionalFormatting>
  <conditionalFormatting sqref="J23:M24 J27:M30 J32:M34">
    <cfRule type="expression" dxfId="2937" priority="14">
      <formula>$I23="追加"</formula>
    </cfRule>
    <cfRule type="expression" dxfId="2936" priority="34">
      <formula>$I23="新規"</formula>
    </cfRule>
  </conditionalFormatting>
  <conditionalFormatting sqref="B37:B39">
    <cfRule type="expression" dxfId="2935" priority="33">
      <formula>($C37+$D37+$E37)&lt;&gt;$B37</formula>
    </cfRule>
  </conditionalFormatting>
  <conditionalFormatting sqref="N37:P39">
    <cfRule type="expression" dxfId="2934" priority="30">
      <formula>N37="NG"</formula>
    </cfRule>
    <cfRule type="expression" dxfId="2933" priority="31">
      <formula>$N19="NG"</formula>
    </cfRule>
  </conditionalFormatting>
  <conditionalFormatting sqref="P40">
    <cfRule type="expression" dxfId="2932" priority="28">
      <formula>P40="NG"</formula>
    </cfRule>
    <cfRule type="expression" dxfId="2931" priority="29">
      <formula>$N22="NG"</formula>
    </cfRule>
  </conditionalFormatting>
  <conditionalFormatting sqref="N58:N59">
    <cfRule type="expression" dxfId="2930" priority="26">
      <formula>N58="NG"</formula>
    </cfRule>
    <cfRule type="expression" dxfId="2929" priority="27">
      <formula>$N41="NG"</formula>
    </cfRule>
  </conditionalFormatting>
  <conditionalFormatting sqref="N63">
    <cfRule type="expression" dxfId="2928" priority="25">
      <formula>N63="NG"</formula>
    </cfRule>
  </conditionalFormatting>
  <conditionalFormatting sqref="N3">
    <cfRule type="expression" dxfId="2927" priority="23">
      <formula>$N3&lt;&gt;"要修正！"</formula>
    </cfRule>
    <cfRule type="expression" dxfId="2926" priority="24">
      <formula>$N3="要修正！"</formula>
    </cfRule>
  </conditionalFormatting>
  <conditionalFormatting sqref="O32:O34 O23:O30">
    <cfRule type="expression" dxfId="2925" priority="44">
      <formula>O23="NG"</formula>
    </cfRule>
  </conditionalFormatting>
  <conditionalFormatting sqref="A57:B57">
    <cfRule type="expression" dxfId="2924" priority="22">
      <formula>$C$39=0</formula>
    </cfRule>
  </conditionalFormatting>
  <conditionalFormatting sqref="O57">
    <cfRule type="expression" dxfId="2923" priority="21">
      <formula>O57="NG"</formula>
    </cfRule>
  </conditionalFormatting>
  <conditionalFormatting sqref="N57">
    <cfRule type="expression" dxfId="2922" priority="19">
      <formula>N57="NG"</formula>
    </cfRule>
    <cfRule type="expression" dxfId="2921" priority="20">
      <formula>$N40="NG"</formula>
    </cfRule>
  </conditionalFormatting>
  <conditionalFormatting sqref="N70">
    <cfRule type="expression" dxfId="2920" priority="18">
      <formula>N70="NG"</formula>
    </cfRule>
  </conditionalFormatting>
  <conditionalFormatting sqref="N23:N34">
    <cfRule type="expression" dxfId="2919" priority="17">
      <formula>N23="NG"</formula>
    </cfRule>
  </conditionalFormatting>
  <conditionalFormatting sqref="O10:O17">
    <cfRule type="expression" dxfId="2918" priority="15">
      <formula>$O10="NG"</formula>
    </cfRule>
    <cfRule type="expression" dxfId="2917" priority="16">
      <formula>$N1048570="NG"</formula>
    </cfRule>
  </conditionalFormatting>
  <conditionalFormatting sqref="P32:P34 P23:P30">
    <cfRule type="expression" dxfId="2916" priority="13">
      <formula>P23="NG"</formula>
    </cfRule>
  </conditionalFormatting>
  <conditionalFormatting sqref="L31:M31">
    <cfRule type="expression" dxfId="2915" priority="10">
      <formula>$I31="追加"</formula>
    </cfRule>
    <cfRule type="expression" dxfId="2914" priority="11">
      <formula>$I31="新規"</formula>
    </cfRule>
  </conditionalFormatting>
  <conditionalFormatting sqref="J31:M31">
    <cfRule type="expression" dxfId="2913" priority="8">
      <formula>$I31="追加"</formula>
    </cfRule>
    <cfRule type="expression" dxfId="2912" priority="9">
      <formula>$I31="新規"</formula>
    </cfRule>
  </conditionalFormatting>
  <conditionalFormatting sqref="O31">
    <cfRule type="expression" dxfId="2911" priority="12">
      <formula>O31="NG"</formula>
    </cfRule>
  </conditionalFormatting>
  <conditionalFormatting sqref="P31">
    <cfRule type="expression" dxfId="2910" priority="7">
      <formula>P31="NG"</formula>
    </cfRule>
  </conditionalFormatting>
  <conditionalFormatting sqref="L25:M26">
    <cfRule type="expression" dxfId="2909" priority="5">
      <formula>$I25="追加"</formula>
    </cfRule>
    <cfRule type="expression" dxfId="2908" priority="6">
      <formula>$I25="新規"</formula>
    </cfRule>
  </conditionalFormatting>
  <conditionalFormatting sqref="J25:M26">
    <cfRule type="expression" dxfId="2907" priority="3">
      <formula>$I25="追加"</formula>
    </cfRule>
    <cfRule type="expression" dxfId="2906" priority="4">
      <formula>$I25="新規"</formula>
    </cfRule>
  </conditionalFormatting>
  <conditionalFormatting sqref="L7">
    <cfRule type="expression" dxfId="2905" priority="2">
      <formula>$L$7="NG"</formula>
    </cfRule>
  </conditionalFormatting>
  <conditionalFormatting sqref="N4:N5">
    <cfRule type="expression" dxfId="290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9CF7C04-7080-4A71-8FF9-88702759699A}">
          <x14:formula1>
            <xm:f>リスト!$E$2:$E$22</xm:f>
          </x14:formula1>
          <xm:sqref>D23:D34</xm:sqref>
        </x14:dataValidation>
        <x14:dataValidation type="list" allowBlank="1" showInputMessage="1" showErrorMessage="1" xr:uid="{7D428837-C9B6-43BB-AE6C-A9EC505916C2}">
          <x14:formula1>
            <xm:f>リスト!$D$2:$D$3</xm:f>
          </x14:formula1>
          <xm:sqref>C23:C34</xm:sqref>
        </x14:dataValidation>
        <x14:dataValidation type="list" allowBlank="1" showInputMessage="1" showErrorMessage="1" xr:uid="{CE0855DE-3626-4860-8274-32277FBFE176}">
          <x14:formula1>
            <xm:f>リスト!$C$2:$C$4</xm:f>
          </x14:formula1>
          <xm:sqref>B23:B34</xm:sqref>
        </x14:dataValidation>
        <x14:dataValidation type="list" allowBlank="1" showInputMessage="1" showErrorMessage="1" xr:uid="{4163C7F8-F507-4AF2-98F8-92E6A4B66D3B}">
          <x14:formula1>
            <xm:f>リスト!$G$2:$G$4</xm:f>
          </x14:formula1>
          <xm:sqref>I23:I34</xm:sqref>
        </x14:dataValidation>
        <x14:dataValidation type="list" allowBlank="1" showInputMessage="1" showErrorMessage="1" xr:uid="{CEC0B0E7-A16F-4B4F-99B4-D197DB5FEDE3}">
          <x14:formula1>
            <xm:f>リスト!$A$3:$A$9</xm:f>
          </x14:formula1>
          <xm:sqref>F10:F17</xm:sqref>
        </x14:dataValidation>
        <x14:dataValidation type="list" allowBlank="1" showInputMessage="1" showErrorMessage="1" xr:uid="{B430C4B9-BF6B-4441-A88F-DFEE31F83CC0}">
          <x14:formula1>
            <xm:f>リスト!$A$2:$A$9</xm:f>
          </x14:formula1>
          <xm:sqref>G10:G17</xm:sqref>
        </x14:dataValidation>
        <x14:dataValidation type="list" allowBlank="1" showInputMessage="1" showErrorMessage="1" xr:uid="{8B51E5F1-5F93-4B69-A5D0-C797E2E71025}">
          <x14:formula1>
            <xm:f>リスト!$B$2:$B$11</xm:f>
          </x14:formula1>
          <xm:sqref>H10:H17</xm:sqref>
        </x14:dataValidation>
        <x14:dataValidation type="list" allowBlank="1" showInputMessage="1" showErrorMessage="1" xr:uid="{D2DF55D4-525D-4EF7-9A4E-6FEF3AD751AC}">
          <x14:formula1>
            <xm:f>リスト!$H$2:$H$3</xm:f>
          </x14:formula1>
          <xm:sqref>A63:A65 A76:A85</xm:sqref>
        </x14:dataValidation>
        <x14:dataValidation type="list" allowBlank="1" showInputMessage="1" showErrorMessage="1" xr:uid="{1104698F-91E8-4C25-8D9E-EEB2B188B65D}">
          <x14:formula1>
            <xm:f>リスト!$H$2:$H$4</xm:f>
          </x14:formula1>
          <xm:sqref>A70:A72 L23:M34</xm:sqref>
        </x14:dataValidation>
        <x14:dataValidation type="list" allowBlank="1" showInputMessage="1" showErrorMessage="1" xr:uid="{3C5D9062-113D-4225-A1E4-D58FDCB310A3}">
          <x14:formula1>
            <xm:f>リスト!$I$2:$I$5</xm:f>
          </x14:formula1>
          <xm:sqref>I10:I17</xm:sqref>
        </x14:dataValidation>
        <x14:dataValidation type="list" allowBlank="1" showInputMessage="1" showErrorMessage="1" xr:uid="{96AE642D-9285-4ACA-B69C-D8CA0CFA9004}">
          <x14:formula1>
            <xm:f>リスト!$J$2:$J$6</xm:f>
          </x14:formula1>
          <xm:sqref>J10:J17</xm:sqref>
        </x14:dataValidation>
        <x14:dataValidation type="list" allowBlank="1" showInputMessage="1" showErrorMessage="1" xr:uid="{21030DE4-ADD9-43B6-8030-2BDF5FF2DE13}">
          <x14:formula1>
            <xm:f>リスト!$K$2:$K$3</xm:f>
          </x14:formula1>
          <xm:sqref>A46:A54 A57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395A-B1CC-4418-9A40-3724EB0570CB}">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903" priority="42">
      <formula>$I29="追加"</formula>
    </cfRule>
    <cfRule type="expression" dxfId="2902" priority="43">
      <formula>$I29="新規"</formula>
    </cfRule>
  </conditionalFormatting>
  <conditionalFormatting sqref="F58:K58 A58:A59">
    <cfRule type="expression" dxfId="2901" priority="41">
      <formula>$C$39=0</formula>
    </cfRule>
  </conditionalFormatting>
  <conditionalFormatting sqref="C37">
    <cfRule type="expression" dxfId="2900" priority="39">
      <formula>$C$37&gt;$B$37/2</formula>
    </cfRule>
    <cfRule type="expression" dxfId="2899" priority="40">
      <formula>$C$37&gt;10000000</formula>
    </cfRule>
  </conditionalFormatting>
  <conditionalFormatting sqref="C38">
    <cfRule type="expression" dxfId="2898" priority="37">
      <formula>$C$38&gt;$B$38/2</formula>
    </cfRule>
    <cfRule type="expression" dxfId="2897" priority="38">
      <formula>$C$38&gt;1000000</formula>
    </cfRule>
  </conditionalFormatting>
  <conditionalFormatting sqref="C39">
    <cfRule type="expression" dxfId="2896" priority="35">
      <formula>$C$39&gt;$B$39/2</formula>
    </cfRule>
    <cfRule type="expression" dxfId="2895" priority="36">
      <formula>$C$39&gt;100000</formula>
    </cfRule>
  </conditionalFormatting>
  <conditionalFormatting sqref="N7">
    <cfRule type="expression" dxfId="2894" priority="32">
      <formula>N7="NG"</formula>
    </cfRule>
  </conditionalFormatting>
  <conditionalFormatting sqref="J23:M24 J27:M30 J32:M34">
    <cfRule type="expression" dxfId="2893" priority="14">
      <formula>$I23="追加"</formula>
    </cfRule>
    <cfRule type="expression" dxfId="2892" priority="34">
      <formula>$I23="新規"</formula>
    </cfRule>
  </conditionalFormatting>
  <conditionalFormatting sqref="B37:B39">
    <cfRule type="expression" dxfId="2891" priority="33">
      <formula>($C37+$D37+$E37)&lt;&gt;$B37</formula>
    </cfRule>
  </conditionalFormatting>
  <conditionalFormatting sqref="N37:P39">
    <cfRule type="expression" dxfId="2890" priority="30">
      <formula>N37="NG"</formula>
    </cfRule>
    <cfRule type="expression" dxfId="2889" priority="31">
      <formula>$N19="NG"</formula>
    </cfRule>
  </conditionalFormatting>
  <conditionalFormatting sqref="P40">
    <cfRule type="expression" dxfId="2888" priority="28">
      <formula>P40="NG"</formula>
    </cfRule>
    <cfRule type="expression" dxfId="2887" priority="29">
      <formula>$N22="NG"</formula>
    </cfRule>
  </conditionalFormatting>
  <conditionalFormatting sqref="N58:N59">
    <cfRule type="expression" dxfId="2886" priority="26">
      <formula>N58="NG"</formula>
    </cfRule>
    <cfRule type="expression" dxfId="2885" priority="27">
      <formula>$N41="NG"</formula>
    </cfRule>
  </conditionalFormatting>
  <conditionalFormatting sqref="N63">
    <cfRule type="expression" dxfId="2884" priority="25">
      <formula>N63="NG"</formula>
    </cfRule>
  </conditionalFormatting>
  <conditionalFormatting sqref="N3">
    <cfRule type="expression" dxfId="2883" priority="23">
      <formula>$N3&lt;&gt;"要修正！"</formula>
    </cfRule>
    <cfRule type="expression" dxfId="2882" priority="24">
      <formula>$N3="要修正！"</formula>
    </cfRule>
  </conditionalFormatting>
  <conditionalFormatting sqref="O32:O34 O23:O30">
    <cfRule type="expression" dxfId="2881" priority="44">
      <formula>O23="NG"</formula>
    </cfRule>
  </conditionalFormatting>
  <conditionalFormatting sqref="A57:B57">
    <cfRule type="expression" dxfId="2880" priority="22">
      <formula>$C$39=0</formula>
    </cfRule>
  </conditionalFormatting>
  <conditionalFormatting sqref="O57">
    <cfRule type="expression" dxfId="2879" priority="21">
      <formula>O57="NG"</formula>
    </cfRule>
  </conditionalFormatting>
  <conditionalFormatting sqref="N57">
    <cfRule type="expression" dxfId="2878" priority="19">
      <formula>N57="NG"</formula>
    </cfRule>
    <cfRule type="expression" dxfId="2877" priority="20">
      <formula>$N40="NG"</formula>
    </cfRule>
  </conditionalFormatting>
  <conditionalFormatting sqref="N70">
    <cfRule type="expression" dxfId="2876" priority="18">
      <formula>N70="NG"</formula>
    </cfRule>
  </conditionalFormatting>
  <conditionalFormatting sqref="N23:N34">
    <cfRule type="expression" dxfId="2875" priority="17">
      <formula>N23="NG"</formula>
    </cfRule>
  </conditionalFormatting>
  <conditionalFormatting sqref="O10:O17">
    <cfRule type="expression" dxfId="2874" priority="15">
      <formula>$O10="NG"</formula>
    </cfRule>
    <cfRule type="expression" dxfId="2873" priority="16">
      <formula>$N1048570="NG"</formula>
    </cfRule>
  </conditionalFormatting>
  <conditionalFormatting sqref="P32:P34 P23:P30">
    <cfRule type="expression" dxfId="2872" priority="13">
      <formula>P23="NG"</formula>
    </cfRule>
  </conditionalFormatting>
  <conditionalFormatting sqref="L31:M31">
    <cfRule type="expression" dxfId="2871" priority="10">
      <formula>$I31="追加"</formula>
    </cfRule>
    <cfRule type="expression" dxfId="2870" priority="11">
      <formula>$I31="新規"</formula>
    </cfRule>
  </conditionalFormatting>
  <conditionalFormatting sqref="J31:M31">
    <cfRule type="expression" dxfId="2869" priority="8">
      <formula>$I31="追加"</formula>
    </cfRule>
    <cfRule type="expression" dxfId="2868" priority="9">
      <formula>$I31="新規"</formula>
    </cfRule>
  </conditionalFormatting>
  <conditionalFormatting sqref="O31">
    <cfRule type="expression" dxfId="2867" priority="12">
      <formula>O31="NG"</formula>
    </cfRule>
  </conditionalFormatting>
  <conditionalFormatting sqref="P31">
    <cfRule type="expression" dxfId="2866" priority="7">
      <formula>P31="NG"</formula>
    </cfRule>
  </conditionalFormatting>
  <conditionalFormatting sqref="L25:M26">
    <cfRule type="expression" dxfId="2865" priority="5">
      <formula>$I25="追加"</formula>
    </cfRule>
    <cfRule type="expression" dxfId="2864" priority="6">
      <formula>$I25="新規"</formula>
    </cfRule>
  </conditionalFormatting>
  <conditionalFormatting sqref="J25:M26">
    <cfRule type="expression" dxfId="2863" priority="3">
      <formula>$I25="追加"</formula>
    </cfRule>
    <cfRule type="expression" dxfId="2862" priority="4">
      <formula>$I25="新規"</formula>
    </cfRule>
  </conditionalFormatting>
  <conditionalFormatting sqref="L7">
    <cfRule type="expression" dxfId="2861" priority="2">
      <formula>$L$7="NG"</formula>
    </cfRule>
  </conditionalFormatting>
  <conditionalFormatting sqref="N4:N5">
    <cfRule type="expression" dxfId="286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EF7C40E-79F6-45A4-A552-358DC6202B29}">
          <x14:formula1>
            <xm:f>リスト!$E$2:$E$22</xm:f>
          </x14:formula1>
          <xm:sqref>D23:D34</xm:sqref>
        </x14:dataValidation>
        <x14:dataValidation type="list" allowBlank="1" showInputMessage="1" showErrorMessage="1" xr:uid="{0F692588-7BD6-431A-97F8-1743567E2736}">
          <x14:formula1>
            <xm:f>リスト!$D$2:$D$3</xm:f>
          </x14:formula1>
          <xm:sqref>C23:C34</xm:sqref>
        </x14:dataValidation>
        <x14:dataValidation type="list" allowBlank="1" showInputMessage="1" showErrorMessage="1" xr:uid="{CE5C463F-3B3A-4977-B931-711E2CFAD717}">
          <x14:formula1>
            <xm:f>リスト!$C$2:$C$4</xm:f>
          </x14:formula1>
          <xm:sqref>B23:B34</xm:sqref>
        </x14:dataValidation>
        <x14:dataValidation type="list" allowBlank="1" showInputMessage="1" showErrorMessage="1" xr:uid="{5C9C6A84-D3FF-4BF5-8EDB-D7C5DF1245F8}">
          <x14:formula1>
            <xm:f>リスト!$G$2:$G$4</xm:f>
          </x14:formula1>
          <xm:sqref>I23:I34</xm:sqref>
        </x14:dataValidation>
        <x14:dataValidation type="list" allowBlank="1" showInputMessage="1" showErrorMessage="1" xr:uid="{C9405B6A-67CA-4CB7-8097-B7A2BD9CD892}">
          <x14:formula1>
            <xm:f>リスト!$A$3:$A$9</xm:f>
          </x14:formula1>
          <xm:sqref>F10:F17</xm:sqref>
        </x14:dataValidation>
        <x14:dataValidation type="list" allowBlank="1" showInputMessage="1" showErrorMessage="1" xr:uid="{37CD0577-C461-4A5C-A790-8849D00F339D}">
          <x14:formula1>
            <xm:f>リスト!$A$2:$A$9</xm:f>
          </x14:formula1>
          <xm:sqref>G10:G17</xm:sqref>
        </x14:dataValidation>
        <x14:dataValidation type="list" allowBlank="1" showInputMessage="1" showErrorMessage="1" xr:uid="{96AAD707-84EE-48CC-B7DB-F7D72919781E}">
          <x14:formula1>
            <xm:f>リスト!$B$2:$B$11</xm:f>
          </x14:formula1>
          <xm:sqref>H10:H17</xm:sqref>
        </x14:dataValidation>
        <x14:dataValidation type="list" allowBlank="1" showInputMessage="1" showErrorMessage="1" xr:uid="{782D7D3B-90D2-46AE-ACF1-B45080A9A585}">
          <x14:formula1>
            <xm:f>リスト!$H$2:$H$3</xm:f>
          </x14:formula1>
          <xm:sqref>A63:A65 A76:A85</xm:sqref>
        </x14:dataValidation>
        <x14:dataValidation type="list" allowBlank="1" showInputMessage="1" showErrorMessage="1" xr:uid="{86B9121E-1ACE-425E-839B-FB9F5A6AD22F}">
          <x14:formula1>
            <xm:f>リスト!$H$2:$H$4</xm:f>
          </x14:formula1>
          <xm:sqref>A70:A72 L23:M34</xm:sqref>
        </x14:dataValidation>
        <x14:dataValidation type="list" allowBlank="1" showInputMessage="1" showErrorMessage="1" xr:uid="{6C7856C5-231B-44C8-8E63-B2CDE2514FE5}">
          <x14:formula1>
            <xm:f>リスト!$I$2:$I$5</xm:f>
          </x14:formula1>
          <xm:sqref>I10:I17</xm:sqref>
        </x14:dataValidation>
        <x14:dataValidation type="list" allowBlank="1" showInputMessage="1" showErrorMessage="1" xr:uid="{9CA16AD6-7837-42FD-9DA4-04011BEFDC06}">
          <x14:formula1>
            <xm:f>リスト!$J$2:$J$6</xm:f>
          </x14:formula1>
          <xm:sqref>J10:J17</xm:sqref>
        </x14:dataValidation>
        <x14:dataValidation type="list" allowBlank="1" showInputMessage="1" showErrorMessage="1" xr:uid="{E75B8B09-B928-44BC-A8E5-A0C0DF117AC8}">
          <x14:formula1>
            <xm:f>リスト!$K$2:$K$3</xm:f>
          </x14:formula1>
          <xm:sqref>A46:A54 A57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83FE-6C83-40CA-8661-09EA48F9CBF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859" priority="42">
      <formula>$I29="追加"</formula>
    </cfRule>
    <cfRule type="expression" dxfId="2858" priority="43">
      <formula>$I29="新規"</formula>
    </cfRule>
  </conditionalFormatting>
  <conditionalFormatting sqref="F58:K58 A58:A59">
    <cfRule type="expression" dxfId="2857" priority="41">
      <formula>$C$39=0</formula>
    </cfRule>
  </conditionalFormatting>
  <conditionalFormatting sqref="C37">
    <cfRule type="expression" dxfId="2856" priority="39">
      <formula>$C$37&gt;$B$37/2</formula>
    </cfRule>
    <cfRule type="expression" dxfId="2855" priority="40">
      <formula>$C$37&gt;10000000</formula>
    </cfRule>
  </conditionalFormatting>
  <conditionalFormatting sqref="C38">
    <cfRule type="expression" dxfId="2854" priority="37">
      <formula>$C$38&gt;$B$38/2</formula>
    </cfRule>
    <cfRule type="expression" dxfId="2853" priority="38">
      <formula>$C$38&gt;1000000</formula>
    </cfRule>
  </conditionalFormatting>
  <conditionalFormatting sqref="C39">
    <cfRule type="expression" dxfId="2852" priority="35">
      <formula>$C$39&gt;$B$39/2</formula>
    </cfRule>
    <cfRule type="expression" dxfId="2851" priority="36">
      <formula>$C$39&gt;100000</formula>
    </cfRule>
  </conditionalFormatting>
  <conditionalFormatting sqref="N7">
    <cfRule type="expression" dxfId="2850" priority="32">
      <formula>N7="NG"</formula>
    </cfRule>
  </conditionalFormatting>
  <conditionalFormatting sqref="J23:M24 J27:M30 J32:M34">
    <cfRule type="expression" dxfId="2849" priority="14">
      <formula>$I23="追加"</formula>
    </cfRule>
    <cfRule type="expression" dxfId="2848" priority="34">
      <formula>$I23="新規"</formula>
    </cfRule>
  </conditionalFormatting>
  <conditionalFormatting sqref="B37:B39">
    <cfRule type="expression" dxfId="2847" priority="33">
      <formula>($C37+$D37+$E37)&lt;&gt;$B37</formula>
    </cfRule>
  </conditionalFormatting>
  <conditionalFormatting sqref="N37:P39">
    <cfRule type="expression" dxfId="2846" priority="30">
      <formula>N37="NG"</formula>
    </cfRule>
    <cfRule type="expression" dxfId="2845" priority="31">
      <formula>$N19="NG"</formula>
    </cfRule>
  </conditionalFormatting>
  <conditionalFormatting sqref="P40">
    <cfRule type="expression" dxfId="2844" priority="28">
      <formula>P40="NG"</formula>
    </cfRule>
    <cfRule type="expression" dxfId="2843" priority="29">
      <formula>$N22="NG"</formula>
    </cfRule>
  </conditionalFormatting>
  <conditionalFormatting sqref="N58:N59">
    <cfRule type="expression" dxfId="2842" priority="26">
      <formula>N58="NG"</formula>
    </cfRule>
    <cfRule type="expression" dxfId="2841" priority="27">
      <formula>$N41="NG"</formula>
    </cfRule>
  </conditionalFormatting>
  <conditionalFormatting sqref="N63">
    <cfRule type="expression" dxfId="2840" priority="25">
      <formula>N63="NG"</formula>
    </cfRule>
  </conditionalFormatting>
  <conditionalFormatting sqref="N3">
    <cfRule type="expression" dxfId="2839" priority="23">
      <formula>$N3&lt;&gt;"要修正！"</formula>
    </cfRule>
    <cfRule type="expression" dxfId="2838" priority="24">
      <formula>$N3="要修正！"</formula>
    </cfRule>
  </conditionalFormatting>
  <conditionalFormatting sqref="O32:O34 O23:O30">
    <cfRule type="expression" dxfId="2837" priority="44">
      <formula>O23="NG"</formula>
    </cfRule>
  </conditionalFormatting>
  <conditionalFormatting sqref="A57:B57">
    <cfRule type="expression" dxfId="2836" priority="22">
      <formula>$C$39=0</formula>
    </cfRule>
  </conditionalFormatting>
  <conditionalFormatting sqref="O57">
    <cfRule type="expression" dxfId="2835" priority="21">
      <formula>O57="NG"</formula>
    </cfRule>
  </conditionalFormatting>
  <conditionalFormatting sqref="N57">
    <cfRule type="expression" dxfId="2834" priority="19">
      <formula>N57="NG"</formula>
    </cfRule>
    <cfRule type="expression" dxfId="2833" priority="20">
      <formula>$N40="NG"</formula>
    </cfRule>
  </conditionalFormatting>
  <conditionalFormatting sqref="N70">
    <cfRule type="expression" dxfId="2832" priority="18">
      <formula>N70="NG"</formula>
    </cfRule>
  </conditionalFormatting>
  <conditionalFormatting sqref="N23:N34">
    <cfRule type="expression" dxfId="2831" priority="17">
      <formula>N23="NG"</formula>
    </cfRule>
  </conditionalFormatting>
  <conditionalFormatting sqref="O10:O17">
    <cfRule type="expression" dxfId="2830" priority="15">
      <formula>$O10="NG"</formula>
    </cfRule>
    <cfRule type="expression" dxfId="2829" priority="16">
      <formula>$N1048570="NG"</formula>
    </cfRule>
  </conditionalFormatting>
  <conditionalFormatting sqref="P32:P34 P23:P30">
    <cfRule type="expression" dxfId="2828" priority="13">
      <formula>P23="NG"</formula>
    </cfRule>
  </conditionalFormatting>
  <conditionalFormatting sqref="L31:M31">
    <cfRule type="expression" dxfId="2827" priority="10">
      <formula>$I31="追加"</formula>
    </cfRule>
    <cfRule type="expression" dxfId="2826" priority="11">
      <formula>$I31="新規"</formula>
    </cfRule>
  </conditionalFormatting>
  <conditionalFormatting sqref="J31:M31">
    <cfRule type="expression" dxfId="2825" priority="8">
      <formula>$I31="追加"</formula>
    </cfRule>
    <cfRule type="expression" dxfId="2824" priority="9">
      <formula>$I31="新規"</formula>
    </cfRule>
  </conditionalFormatting>
  <conditionalFormatting sqref="O31">
    <cfRule type="expression" dxfId="2823" priority="12">
      <formula>O31="NG"</formula>
    </cfRule>
  </conditionalFormatting>
  <conditionalFormatting sqref="P31">
    <cfRule type="expression" dxfId="2822" priority="7">
      <formula>P31="NG"</formula>
    </cfRule>
  </conditionalFormatting>
  <conditionalFormatting sqref="L25:M26">
    <cfRule type="expression" dxfId="2821" priority="5">
      <formula>$I25="追加"</formula>
    </cfRule>
    <cfRule type="expression" dxfId="2820" priority="6">
      <formula>$I25="新規"</formula>
    </cfRule>
  </conditionalFormatting>
  <conditionalFormatting sqref="J25:M26">
    <cfRule type="expression" dxfId="2819" priority="3">
      <formula>$I25="追加"</formula>
    </cfRule>
    <cfRule type="expression" dxfId="2818" priority="4">
      <formula>$I25="新規"</formula>
    </cfRule>
  </conditionalFormatting>
  <conditionalFormatting sqref="L7">
    <cfRule type="expression" dxfId="2817" priority="2">
      <formula>$L$7="NG"</formula>
    </cfRule>
  </conditionalFormatting>
  <conditionalFormatting sqref="N4:N5">
    <cfRule type="expression" dxfId="281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5B5DFEA-C215-42BF-B074-CCA9D630A6C0}">
          <x14:formula1>
            <xm:f>リスト!$K$2:$K$3</xm:f>
          </x14:formula1>
          <xm:sqref>A46:A54 A57</xm:sqref>
        </x14:dataValidation>
        <x14:dataValidation type="list" allowBlank="1" showInputMessage="1" showErrorMessage="1" xr:uid="{8C555F41-CE92-40F4-82B1-DCA77450ADF0}">
          <x14:formula1>
            <xm:f>リスト!$J$2:$J$6</xm:f>
          </x14:formula1>
          <xm:sqref>J10:J17</xm:sqref>
        </x14:dataValidation>
        <x14:dataValidation type="list" allowBlank="1" showInputMessage="1" showErrorMessage="1" xr:uid="{40EEF40C-E593-40BA-8CCC-29617062A7A9}">
          <x14:formula1>
            <xm:f>リスト!$I$2:$I$5</xm:f>
          </x14:formula1>
          <xm:sqref>I10:I17</xm:sqref>
        </x14:dataValidation>
        <x14:dataValidation type="list" allowBlank="1" showInputMessage="1" showErrorMessage="1" xr:uid="{E35DFDC2-9C17-4CE2-A339-1E461C54A2B7}">
          <x14:formula1>
            <xm:f>リスト!$H$2:$H$4</xm:f>
          </x14:formula1>
          <xm:sqref>A70:A72 L23:M34</xm:sqref>
        </x14:dataValidation>
        <x14:dataValidation type="list" allowBlank="1" showInputMessage="1" showErrorMessage="1" xr:uid="{780CBE4F-5E24-4D44-8C0D-3E0BB6D27513}">
          <x14:formula1>
            <xm:f>リスト!$H$2:$H$3</xm:f>
          </x14:formula1>
          <xm:sqref>A63:A65 A76:A85</xm:sqref>
        </x14:dataValidation>
        <x14:dataValidation type="list" allowBlank="1" showInputMessage="1" showErrorMessage="1" xr:uid="{3EA41EB4-7225-4F97-8969-6CDD2655C3F0}">
          <x14:formula1>
            <xm:f>リスト!$B$2:$B$11</xm:f>
          </x14:formula1>
          <xm:sqref>H10:H17</xm:sqref>
        </x14:dataValidation>
        <x14:dataValidation type="list" allowBlank="1" showInputMessage="1" showErrorMessage="1" xr:uid="{1F472735-CB1F-4BC3-9BCE-D39233C1C882}">
          <x14:formula1>
            <xm:f>リスト!$A$2:$A$9</xm:f>
          </x14:formula1>
          <xm:sqref>G10:G17</xm:sqref>
        </x14:dataValidation>
        <x14:dataValidation type="list" allowBlank="1" showInputMessage="1" showErrorMessage="1" xr:uid="{E59B1B64-94D2-4673-BE01-5DC26CC82BDA}">
          <x14:formula1>
            <xm:f>リスト!$A$3:$A$9</xm:f>
          </x14:formula1>
          <xm:sqref>F10:F17</xm:sqref>
        </x14:dataValidation>
        <x14:dataValidation type="list" allowBlank="1" showInputMessage="1" showErrorMessage="1" xr:uid="{C0E86FED-AFA2-4829-A241-1A00FA846AC5}">
          <x14:formula1>
            <xm:f>リスト!$G$2:$G$4</xm:f>
          </x14:formula1>
          <xm:sqref>I23:I34</xm:sqref>
        </x14:dataValidation>
        <x14:dataValidation type="list" allowBlank="1" showInputMessage="1" showErrorMessage="1" xr:uid="{66F28B1D-E328-4E74-B835-8A5CCCEC9747}">
          <x14:formula1>
            <xm:f>リスト!$C$2:$C$4</xm:f>
          </x14:formula1>
          <xm:sqref>B23:B34</xm:sqref>
        </x14:dataValidation>
        <x14:dataValidation type="list" allowBlank="1" showInputMessage="1" showErrorMessage="1" xr:uid="{07409C1F-B7E1-4BC9-8DA3-17562F634112}">
          <x14:formula1>
            <xm:f>リスト!$D$2:$D$3</xm:f>
          </x14:formula1>
          <xm:sqref>C23:C34</xm:sqref>
        </x14:dataValidation>
        <x14:dataValidation type="list" allowBlank="1" showInputMessage="1" showErrorMessage="1" xr:uid="{EC258DC0-2CAA-4F43-9C10-5E3CD956E92C}">
          <x14:formula1>
            <xm:f>リスト!$E$2:$E$22</xm:f>
          </x14:formula1>
          <xm:sqref>D23:D34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9C7C-A707-4DA7-A9DA-8FC25CE2778A}">
  <dimension ref="A1:U85"/>
  <sheetViews>
    <sheetView tabSelected="1" view="pageBreakPreview" topLeftCell="A34" zoomScaleNormal="100" zoomScaleSheetLayoutView="100" workbookViewId="0">
      <selection activeCell="J47" sqref="J47"/>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61" t="s">
        <v>78</v>
      </c>
      <c r="I9" s="61" t="s">
        <v>167</v>
      </c>
      <c r="J9" s="61" t="s">
        <v>129</v>
      </c>
      <c r="K9" s="190" t="s">
        <v>143</v>
      </c>
      <c r="L9" s="191"/>
      <c r="M9" s="192"/>
      <c r="N9" s="34" t="s">
        <v>214</v>
      </c>
      <c r="O9" s="71" t="s">
        <v>218</v>
      </c>
      <c r="Q9" s="31"/>
    </row>
    <row r="10" spans="1:17" ht="22.5" customHeight="1">
      <c r="A10" s="13">
        <v>1</v>
      </c>
      <c r="B10" s="199"/>
      <c r="C10" s="200"/>
      <c r="D10" s="12"/>
      <c r="E10" s="14"/>
      <c r="F10" s="15"/>
      <c r="G10" s="15"/>
      <c r="H10" s="16"/>
      <c r="I10" s="16"/>
      <c r="J10" s="16"/>
      <c r="K10" s="201"/>
      <c r="L10" s="202"/>
      <c r="M10" s="203"/>
      <c r="N10" s="141" t="str">
        <f>IFERROR(INDEX(E10:E17,MATCH(MAX(D10:D17),D10:D17,0)),"")</f>
        <v/>
      </c>
      <c r="O10" s="149" t="str">
        <f t="shared" ref="O10:O17" si="0">IF(OR(D10=0,D10=""),"OK",(IF(OR(F10=""),"NG","OK")))</f>
        <v>OK</v>
      </c>
    </row>
    <row r="11" spans="1:17" ht="22.5" customHeight="1">
      <c r="A11" s="13">
        <v>2</v>
      </c>
      <c r="B11" s="199"/>
      <c r="C11" s="200"/>
      <c r="D11" s="12"/>
      <c r="E11" s="14"/>
      <c r="F11" s="15"/>
      <c r="G11" s="15"/>
      <c r="H11" s="16"/>
      <c r="I11" s="16"/>
      <c r="J11" s="16"/>
      <c r="K11" s="201"/>
      <c r="L11" s="202"/>
      <c r="M11" s="203"/>
      <c r="N11" s="148"/>
      <c r="O11" s="149" t="str">
        <f t="shared" si="0"/>
        <v>OK</v>
      </c>
    </row>
    <row r="12" spans="1:17" ht="22.5" customHeight="1">
      <c r="A12" s="13">
        <v>3</v>
      </c>
      <c r="B12" s="199"/>
      <c r="C12" s="200"/>
      <c r="D12" s="12"/>
      <c r="E12" s="14"/>
      <c r="F12" s="15"/>
      <c r="G12" s="15"/>
      <c r="H12" s="16"/>
      <c r="I12" s="16"/>
      <c r="J12" s="16"/>
      <c r="K12" s="201"/>
      <c r="L12" s="202"/>
      <c r="M12" s="203"/>
      <c r="N12" s="148"/>
      <c r="O12" s="149" t="str">
        <f t="shared" si="0"/>
        <v>OK</v>
      </c>
    </row>
    <row r="13" spans="1:17" ht="22.5" customHeight="1">
      <c r="A13" s="13">
        <v>4</v>
      </c>
      <c r="B13" s="199"/>
      <c r="C13" s="200"/>
      <c r="D13" s="12"/>
      <c r="E13" s="14"/>
      <c r="F13" s="15"/>
      <c r="G13" s="15"/>
      <c r="H13" s="16"/>
      <c r="I13" s="16"/>
      <c r="J13" s="16"/>
      <c r="K13" s="201"/>
      <c r="L13" s="202"/>
      <c r="M13" s="203"/>
      <c r="N13" s="148"/>
      <c r="O13" s="149" t="str">
        <f t="shared" si="0"/>
        <v>OK</v>
      </c>
    </row>
    <row r="14" spans="1:17" ht="22.5" customHeight="1">
      <c r="A14" s="13">
        <v>5</v>
      </c>
      <c r="B14" s="199"/>
      <c r="C14" s="200"/>
      <c r="D14" s="12"/>
      <c r="E14" s="14"/>
      <c r="F14" s="15"/>
      <c r="G14" s="15"/>
      <c r="H14" s="16"/>
      <c r="I14" s="16"/>
      <c r="J14" s="16"/>
      <c r="K14" s="201"/>
      <c r="L14" s="202"/>
      <c r="M14" s="203"/>
      <c r="N14" s="148"/>
      <c r="O14" s="149" t="str">
        <f t="shared" si="0"/>
        <v>OK</v>
      </c>
    </row>
    <row r="15" spans="1:17" ht="22.5" customHeight="1">
      <c r="A15" s="13">
        <v>6</v>
      </c>
      <c r="B15" s="199"/>
      <c r="C15" s="200"/>
      <c r="D15" s="12"/>
      <c r="E15" s="14"/>
      <c r="F15" s="15"/>
      <c r="G15" s="15"/>
      <c r="H15" s="16"/>
      <c r="I15" s="16"/>
      <c r="J15" s="16"/>
      <c r="K15" s="201"/>
      <c r="L15" s="202"/>
      <c r="M15" s="203"/>
      <c r="N15" s="148"/>
      <c r="O15" s="149" t="str">
        <f t="shared" si="0"/>
        <v>OK</v>
      </c>
    </row>
    <row r="16" spans="1:17" ht="22.5" customHeight="1">
      <c r="A16" s="13">
        <v>7</v>
      </c>
      <c r="B16" s="199"/>
      <c r="C16" s="200"/>
      <c r="D16" s="12"/>
      <c r="E16" s="14"/>
      <c r="F16" s="15"/>
      <c r="G16" s="15"/>
      <c r="H16" s="16"/>
      <c r="I16" s="16"/>
      <c r="J16" s="16"/>
      <c r="K16" s="201"/>
      <c r="L16" s="202"/>
      <c r="M16" s="203"/>
      <c r="N16" s="148"/>
      <c r="O16" s="149" t="str">
        <f t="shared" si="0"/>
        <v>OK</v>
      </c>
    </row>
    <row r="17" spans="1:17" ht="22.5" customHeight="1">
      <c r="A17" s="13">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63"/>
      <c r="G18" s="63"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60" t="s">
        <v>34</v>
      </c>
      <c r="H22" s="60"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63" t="s">
        <v>26</v>
      </c>
      <c r="B36" s="63" t="s">
        <v>209</v>
      </c>
      <c r="C36" s="63" t="s">
        <v>210</v>
      </c>
      <c r="D36" s="63" t="s">
        <v>211</v>
      </c>
      <c r="E36" s="63"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49"/>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63:C63"/>
    <mergeCell ref="D63:K65"/>
    <mergeCell ref="B64:C64"/>
    <mergeCell ref="B65:C65"/>
    <mergeCell ref="A68:K68"/>
    <mergeCell ref="B69:J69"/>
    <mergeCell ref="A55:K55"/>
    <mergeCell ref="A56:K56"/>
    <mergeCell ref="B57:G57"/>
    <mergeCell ref="H57:M57"/>
    <mergeCell ref="A58:E58"/>
    <mergeCell ref="A59:K60"/>
    <mergeCell ref="L59:M60"/>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F39:G39"/>
    <mergeCell ref="H39:I39"/>
    <mergeCell ref="F40:G40"/>
    <mergeCell ref="H40:I40"/>
    <mergeCell ref="B45:E45"/>
    <mergeCell ref="F45:G45"/>
    <mergeCell ref="F36:G36"/>
    <mergeCell ref="H36:I36"/>
    <mergeCell ref="F37:G37"/>
    <mergeCell ref="H37:I37"/>
    <mergeCell ref="F38:G38"/>
    <mergeCell ref="H38:I38"/>
    <mergeCell ref="E29:F29"/>
    <mergeCell ref="E30:F30"/>
    <mergeCell ref="E31:F31"/>
    <mergeCell ref="E32:F32"/>
    <mergeCell ref="E33:F33"/>
    <mergeCell ref="E34:F34"/>
    <mergeCell ref="E23:F23"/>
    <mergeCell ref="E24:F24"/>
    <mergeCell ref="E25:F25"/>
    <mergeCell ref="E26:F26"/>
    <mergeCell ref="E27:F27"/>
    <mergeCell ref="E28:F28"/>
    <mergeCell ref="A21:A22"/>
    <mergeCell ref="B21:B22"/>
    <mergeCell ref="C21:C22"/>
    <mergeCell ref="D21:H21"/>
    <mergeCell ref="I21:I22"/>
    <mergeCell ref="J21:M21"/>
    <mergeCell ref="E22:F22"/>
    <mergeCell ref="B16:C16"/>
    <mergeCell ref="K16:M16"/>
    <mergeCell ref="B17:C17"/>
    <mergeCell ref="K17:M17"/>
    <mergeCell ref="B18:C18"/>
    <mergeCell ref="K18:M18"/>
    <mergeCell ref="B13:C13"/>
    <mergeCell ref="K13:M13"/>
    <mergeCell ref="B14:C14"/>
    <mergeCell ref="K14:M14"/>
    <mergeCell ref="B15:C15"/>
    <mergeCell ref="K15:M15"/>
    <mergeCell ref="B10:C10"/>
    <mergeCell ref="K10:M10"/>
    <mergeCell ref="B11:C11"/>
    <mergeCell ref="K11:M11"/>
    <mergeCell ref="B12:C12"/>
    <mergeCell ref="K12:M12"/>
    <mergeCell ref="M3:M4"/>
    <mergeCell ref="B4:E4"/>
    <mergeCell ref="N4:N5"/>
    <mergeCell ref="B5:E5"/>
    <mergeCell ref="B6:E6"/>
    <mergeCell ref="B9:C9"/>
    <mergeCell ref="K9:M9"/>
    <mergeCell ref="A1:L1"/>
    <mergeCell ref="B3:E3"/>
    <mergeCell ref="G3:G4"/>
    <mergeCell ref="H3:I3"/>
    <mergeCell ref="J3:J4"/>
    <mergeCell ref="K3:K4"/>
    <mergeCell ref="L3:L4"/>
  </mergeCells>
  <phoneticPr fontId="2"/>
  <conditionalFormatting sqref="L29:M30 L32:M34">
    <cfRule type="expression" dxfId="4399" priority="43">
      <formula>$I29="追加"</formula>
    </cfRule>
    <cfRule type="expression" dxfId="4398" priority="44">
      <formula>$I29="新規"</formula>
    </cfRule>
  </conditionalFormatting>
  <conditionalFormatting sqref="F58:K58 A58:A59">
    <cfRule type="expression" dxfId="4397" priority="42">
      <formula>$C$39=0</formula>
    </cfRule>
  </conditionalFormatting>
  <conditionalFormatting sqref="C37">
    <cfRule type="expression" dxfId="4396" priority="40">
      <formula>$C$37&gt;$B$37/2</formula>
    </cfRule>
    <cfRule type="expression" dxfId="4395" priority="41">
      <formula>$C$37&gt;10000000</formula>
    </cfRule>
  </conditionalFormatting>
  <conditionalFormatting sqref="C38">
    <cfRule type="expression" dxfId="4394" priority="38">
      <formula>$C$38&gt;$B$38/2</formula>
    </cfRule>
    <cfRule type="expression" dxfId="4393" priority="39">
      <formula>$C$38&gt;1000000</formula>
    </cfRule>
  </conditionalFormatting>
  <conditionalFormatting sqref="C39">
    <cfRule type="expression" dxfId="4392" priority="36">
      <formula>$C$39&gt;$B$39/2</formula>
    </cfRule>
    <cfRule type="expression" dxfId="4391" priority="37">
      <formula>$C$39&gt;100000</formula>
    </cfRule>
  </conditionalFormatting>
  <conditionalFormatting sqref="N7">
    <cfRule type="expression" dxfId="4390" priority="33">
      <formula>N7="NG"</formula>
    </cfRule>
  </conditionalFormatting>
  <conditionalFormatting sqref="J23:M24 J27:M30 J32:M34">
    <cfRule type="expression" dxfId="4389" priority="15">
      <formula>$I23="追加"</formula>
    </cfRule>
    <cfRule type="expression" dxfId="4388" priority="35">
      <formula>$I23="新規"</formula>
    </cfRule>
  </conditionalFormatting>
  <conditionalFormatting sqref="B37:B39">
    <cfRule type="expression" dxfId="4387" priority="34">
      <formula>($C37+$D37+$E37)&lt;&gt;$B37</formula>
    </cfRule>
  </conditionalFormatting>
  <conditionalFormatting sqref="N37:P39">
    <cfRule type="expression" dxfId="4386" priority="31">
      <formula>N37="NG"</formula>
    </cfRule>
    <cfRule type="expression" dxfId="4385" priority="32">
      <formula>$N19="NG"</formula>
    </cfRule>
  </conditionalFormatting>
  <conditionalFormatting sqref="P40">
    <cfRule type="expression" dxfId="4384" priority="29">
      <formula>P40="NG"</formula>
    </cfRule>
    <cfRule type="expression" dxfId="4383" priority="30">
      <formula>$N22="NG"</formula>
    </cfRule>
  </conditionalFormatting>
  <conditionalFormatting sqref="N58:N59">
    <cfRule type="expression" dxfId="4382" priority="27">
      <formula>N58="NG"</formula>
    </cfRule>
    <cfRule type="expression" dxfId="4381" priority="28">
      <formula>$N41="NG"</formula>
    </cfRule>
  </conditionalFormatting>
  <conditionalFormatting sqref="N63">
    <cfRule type="expression" dxfId="4380" priority="26">
      <formula>N63="NG"</formula>
    </cfRule>
  </conditionalFormatting>
  <conditionalFormatting sqref="N3">
    <cfRule type="expression" dxfId="4379" priority="24">
      <formula>$N3&lt;&gt;"要修正！"</formula>
    </cfRule>
    <cfRule type="expression" dxfId="4378" priority="25">
      <formula>$N3="要修正！"</formula>
    </cfRule>
  </conditionalFormatting>
  <conditionalFormatting sqref="O32:O34 O23:O30">
    <cfRule type="expression" dxfId="4377" priority="45">
      <formula>O23="NG"</formula>
    </cfRule>
  </conditionalFormatting>
  <conditionalFormatting sqref="A57:B57">
    <cfRule type="expression" dxfId="4376" priority="23">
      <formula>$C$39=0</formula>
    </cfRule>
  </conditionalFormatting>
  <conditionalFormatting sqref="O57">
    <cfRule type="expression" dxfId="4375" priority="22">
      <formula>O57="NG"</formula>
    </cfRule>
  </conditionalFormatting>
  <conditionalFormatting sqref="N57">
    <cfRule type="expression" dxfId="4374" priority="20">
      <formula>N57="NG"</formula>
    </cfRule>
    <cfRule type="expression" dxfId="4373" priority="21">
      <formula>$N40="NG"</formula>
    </cfRule>
  </conditionalFormatting>
  <conditionalFormatting sqref="N70">
    <cfRule type="expression" dxfId="4372" priority="19">
      <formula>N70="NG"</formula>
    </cfRule>
  </conditionalFormatting>
  <conditionalFormatting sqref="N23:N34">
    <cfRule type="expression" dxfId="4371" priority="18">
      <formula>N23="NG"</formula>
    </cfRule>
  </conditionalFormatting>
  <conditionalFormatting sqref="O10:O17">
    <cfRule type="expression" dxfId="4370" priority="16">
      <formula>$O10="NG"</formula>
    </cfRule>
    <cfRule type="expression" dxfId="4369" priority="17">
      <formula>$N1048570="NG"</formula>
    </cfRule>
  </conditionalFormatting>
  <conditionalFormatting sqref="P32:P34 P23:P30">
    <cfRule type="expression" dxfId="4368" priority="14">
      <formula>P23="NG"</formula>
    </cfRule>
  </conditionalFormatting>
  <conditionalFormatting sqref="L31:M31">
    <cfRule type="expression" dxfId="4367" priority="11">
      <formula>$I31="追加"</formula>
    </cfRule>
    <cfRule type="expression" dxfId="4366" priority="12">
      <formula>$I31="新規"</formula>
    </cfRule>
  </conditionalFormatting>
  <conditionalFormatting sqref="J31:M31">
    <cfRule type="expression" dxfId="4365" priority="9">
      <formula>$I31="追加"</formula>
    </cfRule>
    <cfRule type="expression" dxfId="4364" priority="10">
      <formula>$I31="新規"</formula>
    </cfRule>
  </conditionalFormatting>
  <conditionalFormatting sqref="O31">
    <cfRule type="expression" dxfId="4363" priority="13">
      <formula>O31="NG"</formula>
    </cfRule>
  </conditionalFormatting>
  <conditionalFormatting sqref="P31">
    <cfRule type="expression" dxfId="4362" priority="8">
      <formula>P31="NG"</formula>
    </cfRule>
  </conditionalFormatting>
  <conditionalFormatting sqref="L25:M26">
    <cfRule type="expression" dxfId="4361" priority="5">
      <formula>$I25="追加"</formula>
    </cfRule>
    <cfRule type="expression" dxfId="4360" priority="6">
      <formula>$I25="新規"</formula>
    </cfRule>
  </conditionalFormatting>
  <conditionalFormatting sqref="J25:M26">
    <cfRule type="expression" dxfId="4359" priority="3">
      <formula>$I25="追加"</formula>
    </cfRule>
    <cfRule type="expression" dxfId="4358" priority="4">
      <formula>$I25="新規"</formula>
    </cfRule>
  </conditionalFormatting>
  <conditionalFormatting sqref="L7">
    <cfRule type="expression" dxfId="4357" priority="2">
      <formula>$L$7="NG"</formula>
    </cfRule>
  </conditionalFormatting>
  <conditionalFormatting sqref="N4:N5">
    <cfRule type="expression" dxfId="4356" priority="1">
      <formula>$N$3="要修正！"</formula>
    </cfRule>
  </conditionalFormatting>
  <pageMargins left="0.70866141732283472" right="0.70866141732283472" top="0.62992125984251968" bottom="0.74803149606299213" header="0.31496062992125984" footer="0.31496062992125984"/>
  <pageSetup paperSize="9" scale="65"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B0E1211-5016-4315-9C8E-C732B4F4083A}">
          <x14:formula1>
            <xm:f>リスト!$E$2:$E$22</xm:f>
          </x14:formula1>
          <xm:sqref>D23:D34</xm:sqref>
        </x14:dataValidation>
        <x14:dataValidation type="list" allowBlank="1" showInputMessage="1" showErrorMessage="1" xr:uid="{30AE4347-D560-492C-90E5-D8992E9C4B0A}">
          <x14:formula1>
            <xm:f>リスト!$D$2:$D$3</xm:f>
          </x14:formula1>
          <xm:sqref>C23:C34</xm:sqref>
        </x14:dataValidation>
        <x14:dataValidation type="list" allowBlank="1" showInputMessage="1" showErrorMessage="1" xr:uid="{7DC3414C-2A64-40F1-8488-A2C6C0D335BE}">
          <x14:formula1>
            <xm:f>リスト!$C$2:$C$4</xm:f>
          </x14:formula1>
          <xm:sqref>B23:B34</xm:sqref>
        </x14:dataValidation>
        <x14:dataValidation type="list" allowBlank="1" showInputMessage="1" showErrorMessage="1" xr:uid="{A1ADC536-C74F-4996-9481-59885A749CD8}">
          <x14:formula1>
            <xm:f>リスト!$G$2:$G$4</xm:f>
          </x14:formula1>
          <xm:sqref>I23:I34</xm:sqref>
        </x14:dataValidation>
        <x14:dataValidation type="list" allowBlank="1" showInputMessage="1" showErrorMessage="1" xr:uid="{1B9B007D-5445-44D6-A320-2D787E3DF067}">
          <x14:formula1>
            <xm:f>リスト!$A$3:$A$9</xm:f>
          </x14:formula1>
          <xm:sqref>F10:F17</xm:sqref>
        </x14:dataValidation>
        <x14:dataValidation type="list" allowBlank="1" showInputMessage="1" showErrorMessage="1" xr:uid="{80ABE390-FB2C-48AF-A377-85E6CC2E156D}">
          <x14:formula1>
            <xm:f>リスト!$A$2:$A$9</xm:f>
          </x14:formula1>
          <xm:sqref>G10:G17</xm:sqref>
        </x14:dataValidation>
        <x14:dataValidation type="list" allowBlank="1" showInputMessage="1" showErrorMessage="1" xr:uid="{1AECC64D-8630-4803-901B-928F724F9E42}">
          <x14:formula1>
            <xm:f>リスト!$B$2:$B$11</xm:f>
          </x14:formula1>
          <xm:sqref>H10:H17</xm:sqref>
        </x14:dataValidation>
        <x14:dataValidation type="list" allowBlank="1" showInputMessage="1" showErrorMessage="1" xr:uid="{0312BC6B-7B01-41FA-8C85-B24234C21A11}">
          <x14:formula1>
            <xm:f>リスト!$H$2:$H$3</xm:f>
          </x14:formula1>
          <xm:sqref>A63:A65 A76:A85</xm:sqref>
        </x14:dataValidation>
        <x14:dataValidation type="list" allowBlank="1" showInputMessage="1" showErrorMessage="1" xr:uid="{67EA297C-231A-4E86-B1EE-48747E4DAFEE}">
          <x14:formula1>
            <xm:f>リスト!$H$2:$H$4</xm:f>
          </x14:formula1>
          <xm:sqref>A70:A72 L23:M34</xm:sqref>
        </x14:dataValidation>
        <x14:dataValidation type="list" allowBlank="1" showInputMessage="1" showErrorMessage="1" xr:uid="{062319E0-52B4-4254-BCC7-3246BEF9782B}">
          <x14:formula1>
            <xm:f>リスト!$I$2:$I$5</xm:f>
          </x14:formula1>
          <xm:sqref>I10:I17</xm:sqref>
        </x14:dataValidation>
        <x14:dataValidation type="list" allowBlank="1" showInputMessage="1" showErrorMessage="1" xr:uid="{BB1E4F2E-3E10-436E-81A1-7F7799A7D639}">
          <x14:formula1>
            <xm:f>リスト!$J$2:$J$6</xm:f>
          </x14:formula1>
          <xm:sqref>J10:J17</xm:sqref>
        </x14:dataValidation>
        <x14:dataValidation type="list" allowBlank="1" showInputMessage="1" showErrorMessage="1" xr:uid="{8202BA5A-99CE-446B-AC0D-504C4D551CD1}">
          <x14:formula1>
            <xm:f>リスト!$K$2:$K$3</xm:f>
          </x14:formula1>
          <xm:sqref>A46:A54 A57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4ED5-3824-4591-8641-C8BF42E27C60}">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815" priority="42">
      <formula>$I29="追加"</formula>
    </cfRule>
    <cfRule type="expression" dxfId="2814" priority="43">
      <formula>$I29="新規"</formula>
    </cfRule>
  </conditionalFormatting>
  <conditionalFormatting sqref="F58:K58 A58:A59">
    <cfRule type="expression" dxfId="2813" priority="41">
      <formula>$C$39=0</formula>
    </cfRule>
  </conditionalFormatting>
  <conditionalFormatting sqref="C37">
    <cfRule type="expression" dxfId="2812" priority="39">
      <formula>$C$37&gt;$B$37/2</formula>
    </cfRule>
    <cfRule type="expression" dxfId="2811" priority="40">
      <formula>$C$37&gt;10000000</formula>
    </cfRule>
  </conditionalFormatting>
  <conditionalFormatting sqref="C38">
    <cfRule type="expression" dxfId="2810" priority="37">
      <formula>$C$38&gt;$B$38/2</formula>
    </cfRule>
    <cfRule type="expression" dxfId="2809" priority="38">
      <formula>$C$38&gt;1000000</formula>
    </cfRule>
  </conditionalFormatting>
  <conditionalFormatting sqref="C39">
    <cfRule type="expression" dxfId="2808" priority="35">
      <formula>$C$39&gt;$B$39/2</formula>
    </cfRule>
    <cfRule type="expression" dxfId="2807" priority="36">
      <formula>$C$39&gt;100000</formula>
    </cfRule>
  </conditionalFormatting>
  <conditionalFormatting sqref="N7">
    <cfRule type="expression" dxfId="2806" priority="32">
      <formula>N7="NG"</formula>
    </cfRule>
  </conditionalFormatting>
  <conditionalFormatting sqref="J23:M24 J27:M30 J32:M34">
    <cfRule type="expression" dxfId="2805" priority="14">
      <formula>$I23="追加"</formula>
    </cfRule>
    <cfRule type="expression" dxfId="2804" priority="34">
      <formula>$I23="新規"</formula>
    </cfRule>
  </conditionalFormatting>
  <conditionalFormatting sqref="B37:B39">
    <cfRule type="expression" dxfId="2803" priority="33">
      <formula>($C37+$D37+$E37)&lt;&gt;$B37</formula>
    </cfRule>
  </conditionalFormatting>
  <conditionalFormatting sqref="N37:P39">
    <cfRule type="expression" dxfId="2802" priority="30">
      <formula>N37="NG"</formula>
    </cfRule>
    <cfRule type="expression" dxfId="2801" priority="31">
      <formula>$N19="NG"</formula>
    </cfRule>
  </conditionalFormatting>
  <conditionalFormatting sqref="P40">
    <cfRule type="expression" dxfId="2800" priority="28">
      <formula>P40="NG"</formula>
    </cfRule>
    <cfRule type="expression" dxfId="2799" priority="29">
      <formula>$N22="NG"</formula>
    </cfRule>
  </conditionalFormatting>
  <conditionalFormatting sqref="N58:N59">
    <cfRule type="expression" dxfId="2798" priority="26">
      <formula>N58="NG"</formula>
    </cfRule>
    <cfRule type="expression" dxfId="2797" priority="27">
      <formula>$N41="NG"</formula>
    </cfRule>
  </conditionalFormatting>
  <conditionalFormatting sqref="N63">
    <cfRule type="expression" dxfId="2796" priority="25">
      <formula>N63="NG"</formula>
    </cfRule>
  </conditionalFormatting>
  <conditionalFormatting sqref="N3">
    <cfRule type="expression" dxfId="2795" priority="23">
      <formula>$N3&lt;&gt;"要修正！"</formula>
    </cfRule>
    <cfRule type="expression" dxfId="2794" priority="24">
      <formula>$N3="要修正！"</formula>
    </cfRule>
  </conditionalFormatting>
  <conditionalFormatting sqref="O32:O34 O23:O30">
    <cfRule type="expression" dxfId="2793" priority="44">
      <formula>O23="NG"</formula>
    </cfRule>
  </conditionalFormatting>
  <conditionalFormatting sqref="A57:B57">
    <cfRule type="expression" dxfId="2792" priority="22">
      <formula>$C$39=0</formula>
    </cfRule>
  </conditionalFormatting>
  <conditionalFormatting sqref="O57">
    <cfRule type="expression" dxfId="2791" priority="21">
      <formula>O57="NG"</formula>
    </cfRule>
  </conditionalFormatting>
  <conditionalFormatting sqref="N57">
    <cfRule type="expression" dxfId="2790" priority="19">
      <formula>N57="NG"</formula>
    </cfRule>
    <cfRule type="expression" dxfId="2789" priority="20">
      <formula>$N40="NG"</formula>
    </cfRule>
  </conditionalFormatting>
  <conditionalFormatting sqref="N70">
    <cfRule type="expression" dxfId="2788" priority="18">
      <formula>N70="NG"</formula>
    </cfRule>
  </conditionalFormatting>
  <conditionalFormatting sqref="N23:N34">
    <cfRule type="expression" dxfId="2787" priority="17">
      <formula>N23="NG"</formula>
    </cfRule>
  </conditionalFormatting>
  <conditionalFormatting sqref="O10:O17">
    <cfRule type="expression" dxfId="2786" priority="15">
      <formula>$O10="NG"</formula>
    </cfRule>
    <cfRule type="expression" dxfId="2785" priority="16">
      <formula>$N1048570="NG"</formula>
    </cfRule>
  </conditionalFormatting>
  <conditionalFormatting sqref="P32:P34 P23:P30">
    <cfRule type="expression" dxfId="2784" priority="13">
      <formula>P23="NG"</formula>
    </cfRule>
  </conditionalFormatting>
  <conditionalFormatting sqref="L31:M31">
    <cfRule type="expression" dxfId="2783" priority="10">
      <formula>$I31="追加"</formula>
    </cfRule>
    <cfRule type="expression" dxfId="2782" priority="11">
      <formula>$I31="新規"</formula>
    </cfRule>
  </conditionalFormatting>
  <conditionalFormatting sqref="J31:M31">
    <cfRule type="expression" dxfId="2781" priority="8">
      <formula>$I31="追加"</formula>
    </cfRule>
    <cfRule type="expression" dxfId="2780" priority="9">
      <formula>$I31="新規"</formula>
    </cfRule>
  </conditionalFormatting>
  <conditionalFormatting sqref="O31">
    <cfRule type="expression" dxfId="2779" priority="12">
      <formula>O31="NG"</formula>
    </cfRule>
  </conditionalFormatting>
  <conditionalFormatting sqref="P31">
    <cfRule type="expression" dxfId="2778" priority="7">
      <formula>P31="NG"</formula>
    </cfRule>
  </conditionalFormatting>
  <conditionalFormatting sqref="L25:M26">
    <cfRule type="expression" dxfId="2777" priority="5">
      <formula>$I25="追加"</formula>
    </cfRule>
    <cfRule type="expression" dxfId="2776" priority="6">
      <formula>$I25="新規"</formula>
    </cfRule>
  </conditionalFormatting>
  <conditionalFormatting sqref="J25:M26">
    <cfRule type="expression" dxfId="2775" priority="3">
      <formula>$I25="追加"</formula>
    </cfRule>
    <cfRule type="expression" dxfId="2774" priority="4">
      <formula>$I25="新規"</formula>
    </cfRule>
  </conditionalFormatting>
  <conditionalFormatting sqref="L7">
    <cfRule type="expression" dxfId="2773" priority="2">
      <formula>$L$7="NG"</formula>
    </cfRule>
  </conditionalFormatting>
  <conditionalFormatting sqref="N4:N5">
    <cfRule type="expression" dxfId="277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75A0B09-60B5-48E1-A164-7D87DB10ED5C}">
          <x14:formula1>
            <xm:f>リスト!$E$2:$E$22</xm:f>
          </x14:formula1>
          <xm:sqref>D23:D34</xm:sqref>
        </x14:dataValidation>
        <x14:dataValidation type="list" allowBlank="1" showInputMessage="1" showErrorMessage="1" xr:uid="{D8C8DD4D-D96E-4186-820C-B4215ED2FE2F}">
          <x14:formula1>
            <xm:f>リスト!$D$2:$D$3</xm:f>
          </x14:formula1>
          <xm:sqref>C23:C34</xm:sqref>
        </x14:dataValidation>
        <x14:dataValidation type="list" allowBlank="1" showInputMessage="1" showErrorMessage="1" xr:uid="{1CFF2AEC-F5F9-4AAA-B14E-C2EA4E5E408B}">
          <x14:formula1>
            <xm:f>リスト!$C$2:$C$4</xm:f>
          </x14:formula1>
          <xm:sqref>B23:B34</xm:sqref>
        </x14:dataValidation>
        <x14:dataValidation type="list" allowBlank="1" showInputMessage="1" showErrorMessage="1" xr:uid="{E4D7EB83-FE45-45A1-AB54-003FBDAD8ED9}">
          <x14:formula1>
            <xm:f>リスト!$G$2:$G$4</xm:f>
          </x14:formula1>
          <xm:sqref>I23:I34</xm:sqref>
        </x14:dataValidation>
        <x14:dataValidation type="list" allowBlank="1" showInputMessage="1" showErrorMessage="1" xr:uid="{FE464B60-B89C-42D4-91BC-694381A6EB5D}">
          <x14:formula1>
            <xm:f>リスト!$A$3:$A$9</xm:f>
          </x14:formula1>
          <xm:sqref>F10:F17</xm:sqref>
        </x14:dataValidation>
        <x14:dataValidation type="list" allowBlank="1" showInputMessage="1" showErrorMessage="1" xr:uid="{7CFD87B5-FCA1-4C15-826C-DB1C390379D5}">
          <x14:formula1>
            <xm:f>リスト!$A$2:$A$9</xm:f>
          </x14:formula1>
          <xm:sqref>G10:G17</xm:sqref>
        </x14:dataValidation>
        <x14:dataValidation type="list" allowBlank="1" showInputMessage="1" showErrorMessage="1" xr:uid="{D8D4269B-826D-49E7-B0B0-97AA1C4FB1DA}">
          <x14:formula1>
            <xm:f>リスト!$B$2:$B$11</xm:f>
          </x14:formula1>
          <xm:sqref>H10:H17</xm:sqref>
        </x14:dataValidation>
        <x14:dataValidation type="list" allowBlank="1" showInputMessage="1" showErrorMessage="1" xr:uid="{77A0DCCE-703E-4892-92B5-71871F7245CE}">
          <x14:formula1>
            <xm:f>リスト!$H$2:$H$3</xm:f>
          </x14:formula1>
          <xm:sqref>A63:A65 A76:A85</xm:sqref>
        </x14:dataValidation>
        <x14:dataValidation type="list" allowBlank="1" showInputMessage="1" showErrorMessage="1" xr:uid="{E598DBF9-968B-46E7-BDBD-76C90B78D7A3}">
          <x14:formula1>
            <xm:f>リスト!$H$2:$H$4</xm:f>
          </x14:formula1>
          <xm:sqref>A70:A72 L23:M34</xm:sqref>
        </x14:dataValidation>
        <x14:dataValidation type="list" allowBlank="1" showInputMessage="1" showErrorMessage="1" xr:uid="{AF06A009-A652-4FA2-81A2-8235D9197967}">
          <x14:formula1>
            <xm:f>リスト!$I$2:$I$5</xm:f>
          </x14:formula1>
          <xm:sqref>I10:I17</xm:sqref>
        </x14:dataValidation>
        <x14:dataValidation type="list" allowBlank="1" showInputMessage="1" showErrorMessage="1" xr:uid="{085166A7-C438-4D3E-B2A2-2A6EEC35A7CD}">
          <x14:formula1>
            <xm:f>リスト!$J$2:$J$6</xm:f>
          </x14:formula1>
          <xm:sqref>J10:J17</xm:sqref>
        </x14:dataValidation>
        <x14:dataValidation type="list" allowBlank="1" showInputMessage="1" showErrorMessage="1" xr:uid="{516E9329-9726-4A8B-AB1C-CE4A5C55593A}">
          <x14:formula1>
            <xm:f>リスト!$K$2:$K$3</xm:f>
          </x14:formula1>
          <xm:sqref>A46:A54 A57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C783A-3F3C-47F9-9DA4-99BD12770A1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771" priority="42">
      <formula>$I29="追加"</formula>
    </cfRule>
    <cfRule type="expression" dxfId="2770" priority="43">
      <formula>$I29="新規"</formula>
    </cfRule>
  </conditionalFormatting>
  <conditionalFormatting sqref="F58:K58 A58:A59">
    <cfRule type="expression" dxfId="2769" priority="41">
      <formula>$C$39=0</formula>
    </cfRule>
  </conditionalFormatting>
  <conditionalFormatting sqref="C37">
    <cfRule type="expression" dxfId="2768" priority="39">
      <formula>$C$37&gt;$B$37/2</formula>
    </cfRule>
    <cfRule type="expression" dxfId="2767" priority="40">
      <formula>$C$37&gt;10000000</formula>
    </cfRule>
  </conditionalFormatting>
  <conditionalFormatting sqref="C38">
    <cfRule type="expression" dxfId="2766" priority="37">
      <formula>$C$38&gt;$B$38/2</formula>
    </cfRule>
    <cfRule type="expression" dxfId="2765" priority="38">
      <formula>$C$38&gt;1000000</formula>
    </cfRule>
  </conditionalFormatting>
  <conditionalFormatting sqref="C39">
    <cfRule type="expression" dxfId="2764" priority="35">
      <formula>$C$39&gt;$B$39/2</formula>
    </cfRule>
    <cfRule type="expression" dxfId="2763" priority="36">
      <formula>$C$39&gt;100000</formula>
    </cfRule>
  </conditionalFormatting>
  <conditionalFormatting sqref="N7">
    <cfRule type="expression" dxfId="2762" priority="32">
      <formula>N7="NG"</formula>
    </cfRule>
  </conditionalFormatting>
  <conditionalFormatting sqref="J23:M24 J27:M30 J32:M34">
    <cfRule type="expression" dxfId="2761" priority="14">
      <formula>$I23="追加"</formula>
    </cfRule>
    <cfRule type="expression" dxfId="2760" priority="34">
      <formula>$I23="新規"</formula>
    </cfRule>
  </conditionalFormatting>
  <conditionalFormatting sqref="B37:B39">
    <cfRule type="expression" dxfId="2759" priority="33">
      <formula>($C37+$D37+$E37)&lt;&gt;$B37</formula>
    </cfRule>
  </conditionalFormatting>
  <conditionalFormatting sqref="N37:P39">
    <cfRule type="expression" dxfId="2758" priority="30">
      <formula>N37="NG"</formula>
    </cfRule>
    <cfRule type="expression" dxfId="2757" priority="31">
      <formula>$N19="NG"</formula>
    </cfRule>
  </conditionalFormatting>
  <conditionalFormatting sqref="P40">
    <cfRule type="expression" dxfId="2756" priority="28">
      <formula>P40="NG"</formula>
    </cfRule>
    <cfRule type="expression" dxfId="2755" priority="29">
      <formula>$N22="NG"</formula>
    </cfRule>
  </conditionalFormatting>
  <conditionalFormatting sqref="N58:N59">
    <cfRule type="expression" dxfId="2754" priority="26">
      <formula>N58="NG"</formula>
    </cfRule>
    <cfRule type="expression" dxfId="2753" priority="27">
      <formula>$N41="NG"</formula>
    </cfRule>
  </conditionalFormatting>
  <conditionalFormatting sqref="N63">
    <cfRule type="expression" dxfId="2752" priority="25">
      <formula>N63="NG"</formula>
    </cfRule>
  </conditionalFormatting>
  <conditionalFormatting sqref="N3">
    <cfRule type="expression" dxfId="2751" priority="23">
      <formula>$N3&lt;&gt;"要修正！"</formula>
    </cfRule>
    <cfRule type="expression" dxfId="2750" priority="24">
      <formula>$N3="要修正！"</formula>
    </cfRule>
  </conditionalFormatting>
  <conditionalFormatting sqref="O32:O34 O23:O30">
    <cfRule type="expression" dxfId="2749" priority="44">
      <formula>O23="NG"</formula>
    </cfRule>
  </conditionalFormatting>
  <conditionalFormatting sqref="A57:B57">
    <cfRule type="expression" dxfId="2748" priority="22">
      <formula>$C$39=0</formula>
    </cfRule>
  </conditionalFormatting>
  <conditionalFormatting sqref="O57">
    <cfRule type="expression" dxfId="2747" priority="21">
      <formula>O57="NG"</formula>
    </cfRule>
  </conditionalFormatting>
  <conditionalFormatting sqref="N57">
    <cfRule type="expression" dxfId="2746" priority="19">
      <formula>N57="NG"</formula>
    </cfRule>
    <cfRule type="expression" dxfId="2745" priority="20">
      <formula>$N40="NG"</formula>
    </cfRule>
  </conditionalFormatting>
  <conditionalFormatting sqref="N70">
    <cfRule type="expression" dxfId="2744" priority="18">
      <formula>N70="NG"</formula>
    </cfRule>
  </conditionalFormatting>
  <conditionalFormatting sqref="N23:N34">
    <cfRule type="expression" dxfId="2743" priority="17">
      <formula>N23="NG"</formula>
    </cfRule>
  </conditionalFormatting>
  <conditionalFormatting sqref="O10:O17">
    <cfRule type="expression" dxfId="2742" priority="15">
      <formula>$O10="NG"</formula>
    </cfRule>
    <cfRule type="expression" dxfId="2741" priority="16">
      <formula>$N1048570="NG"</formula>
    </cfRule>
  </conditionalFormatting>
  <conditionalFormatting sqref="P32:P34 P23:P30">
    <cfRule type="expression" dxfId="2740" priority="13">
      <formula>P23="NG"</formula>
    </cfRule>
  </conditionalFormatting>
  <conditionalFormatting sqref="L31:M31">
    <cfRule type="expression" dxfId="2739" priority="10">
      <formula>$I31="追加"</formula>
    </cfRule>
    <cfRule type="expression" dxfId="2738" priority="11">
      <formula>$I31="新規"</formula>
    </cfRule>
  </conditionalFormatting>
  <conditionalFormatting sqref="J31:M31">
    <cfRule type="expression" dxfId="2737" priority="8">
      <formula>$I31="追加"</formula>
    </cfRule>
    <cfRule type="expression" dxfId="2736" priority="9">
      <formula>$I31="新規"</formula>
    </cfRule>
  </conditionalFormatting>
  <conditionalFormatting sqref="O31">
    <cfRule type="expression" dxfId="2735" priority="12">
      <formula>O31="NG"</formula>
    </cfRule>
  </conditionalFormatting>
  <conditionalFormatting sqref="P31">
    <cfRule type="expression" dxfId="2734" priority="7">
      <formula>P31="NG"</formula>
    </cfRule>
  </conditionalFormatting>
  <conditionalFormatting sqref="L25:M26">
    <cfRule type="expression" dxfId="2733" priority="5">
      <formula>$I25="追加"</formula>
    </cfRule>
    <cfRule type="expression" dxfId="2732" priority="6">
      <formula>$I25="新規"</formula>
    </cfRule>
  </conditionalFormatting>
  <conditionalFormatting sqref="J25:M26">
    <cfRule type="expression" dxfId="2731" priority="3">
      <formula>$I25="追加"</formula>
    </cfRule>
    <cfRule type="expression" dxfId="2730" priority="4">
      <formula>$I25="新規"</formula>
    </cfRule>
  </conditionalFormatting>
  <conditionalFormatting sqref="L7">
    <cfRule type="expression" dxfId="2729" priority="2">
      <formula>$L$7="NG"</formula>
    </cfRule>
  </conditionalFormatting>
  <conditionalFormatting sqref="N4:N5">
    <cfRule type="expression" dxfId="272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F11EA86-2CC0-4717-9FA4-5669EB5685AC}">
          <x14:formula1>
            <xm:f>リスト!$K$2:$K$3</xm:f>
          </x14:formula1>
          <xm:sqref>A46:A54 A57</xm:sqref>
        </x14:dataValidation>
        <x14:dataValidation type="list" allowBlank="1" showInputMessage="1" showErrorMessage="1" xr:uid="{B70EECB7-9139-4122-8080-C6155E538FF0}">
          <x14:formula1>
            <xm:f>リスト!$J$2:$J$6</xm:f>
          </x14:formula1>
          <xm:sqref>J10:J17</xm:sqref>
        </x14:dataValidation>
        <x14:dataValidation type="list" allowBlank="1" showInputMessage="1" showErrorMessage="1" xr:uid="{7A83ABA7-1F72-498B-A686-4D0CBB82A4E3}">
          <x14:formula1>
            <xm:f>リスト!$I$2:$I$5</xm:f>
          </x14:formula1>
          <xm:sqref>I10:I17</xm:sqref>
        </x14:dataValidation>
        <x14:dataValidation type="list" allowBlank="1" showInputMessage="1" showErrorMessage="1" xr:uid="{7E52E856-4D68-497B-A616-492D980367AC}">
          <x14:formula1>
            <xm:f>リスト!$H$2:$H$4</xm:f>
          </x14:formula1>
          <xm:sqref>A70:A72 L23:M34</xm:sqref>
        </x14:dataValidation>
        <x14:dataValidation type="list" allowBlank="1" showInputMessage="1" showErrorMessage="1" xr:uid="{FF76F61C-9EFC-4208-8277-B0ED9229DDB4}">
          <x14:formula1>
            <xm:f>リスト!$H$2:$H$3</xm:f>
          </x14:formula1>
          <xm:sqref>A63:A65 A76:A85</xm:sqref>
        </x14:dataValidation>
        <x14:dataValidation type="list" allowBlank="1" showInputMessage="1" showErrorMessage="1" xr:uid="{181E1AD7-8640-47DC-8861-3114D42D8EC6}">
          <x14:formula1>
            <xm:f>リスト!$B$2:$B$11</xm:f>
          </x14:formula1>
          <xm:sqref>H10:H17</xm:sqref>
        </x14:dataValidation>
        <x14:dataValidation type="list" allowBlank="1" showInputMessage="1" showErrorMessage="1" xr:uid="{19DEF7E4-C7DC-4AEE-91AC-0793A7AF6125}">
          <x14:formula1>
            <xm:f>リスト!$A$2:$A$9</xm:f>
          </x14:formula1>
          <xm:sqref>G10:G17</xm:sqref>
        </x14:dataValidation>
        <x14:dataValidation type="list" allowBlank="1" showInputMessage="1" showErrorMessage="1" xr:uid="{897912FB-C8B0-4974-9FF8-15974605EB94}">
          <x14:formula1>
            <xm:f>リスト!$A$3:$A$9</xm:f>
          </x14:formula1>
          <xm:sqref>F10:F17</xm:sqref>
        </x14:dataValidation>
        <x14:dataValidation type="list" allowBlank="1" showInputMessage="1" showErrorMessage="1" xr:uid="{744C1713-43C5-4102-9379-8DFCB7EB7C3E}">
          <x14:formula1>
            <xm:f>リスト!$G$2:$G$4</xm:f>
          </x14:formula1>
          <xm:sqref>I23:I34</xm:sqref>
        </x14:dataValidation>
        <x14:dataValidation type="list" allowBlank="1" showInputMessage="1" showErrorMessage="1" xr:uid="{D2D4D6E5-195B-4CA2-988E-4152582580B7}">
          <x14:formula1>
            <xm:f>リスト!$C$2:$C$4</xm:f>
          </x14:formula1>
          <xm:sqref>B23:B34</xm:sqref>
        </x14:dataValidation>
        <x14:dataValidation type="list" allowBlank="1" showInputMessage="1" showErrorMessage="1" xr:uid="{08F50C35-895C-47E0-B6A3-FC660DA60EF1}">
          <x14:formula1>
            <xm:f>リスト!$D$2:$D$3</xm:f>
          </x14:formula1>
          <xm:sqref>C23:C34</xm:sqref>
        </x14:dataValidation>
        <x14:dataValidation type="list" allowBlank="1" showInputMessage="1" showErrorMessage="1" xr:uid="{1212E336-A903-4D5B-A62B-02C1FBA1307E}">
          <x14:formula1>
            <xm:f>リスト!$E$2:$E$22</xm:f>
          </x14:formula1>
          <xm:sqref>D23:D34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679A-1471-4E4B-9E2E-111B1EFBB9E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727" priority="42">
      <formula>$I29="追加"</formula>
    </cfRule>
    <cfRule type="expression" dxfId="2726" priority="43">
      <formula>$I29="新規"</formula>
    </cfRule>
  </conditionalFormatting>
  <conditionalFormatting sqref="F58:K58 A58:A59">
    <cfRule type="expression" dxfId="2725" priority="41">
      <formula>$C$39=0</formula>
    </cfRule>
  </conditionalFormatting>
  <conditionalFormatting sqref="C37">
    <cfRule type="expression" dxfId="2724" priority="39">
      <formula>$C$37&gt;$B$37/2</formula>
    </cfRule>
    <cfRule type="expression" dxfId="2723" priority="40">
      <formula>$C$37&gt;10000000</formula>
    </cfRule>
  </conditionalFormatting>
  <conditionalFormatting sqref="C38">
    <cfRule type="expression" dxfId="2722" priority="37">
      <formula>$C$38&gt;$B$38/2</formula>
    </cfRule>
    <cfRule type="expression" dxfId="2721" priority="38">
      <formula>$C$38&gt;1000000</formula>
    </cfRule>
  </conditionalFormatting>
  <conditionalFormatting sqref="C39">
    <cfRule type="expression" dxfId="2720" priority="35">
      <formula>$C$39&gt;$B$39/2</formula>
    </cfRule>
    <cfRule type="expression" dxfId="2719" priority="36">
      <formula>$C$39&gt;100000</formula>
    </cfRule>
  </conditionalFormatting>
  <conditionalFormatting sqref="N7">
    <cfRule type="expression" dxfId="2718" priority="32">
      <formula>N7="NG"</formula>
    </cfRule>
  </conditionalFormatting>
  <conditionalFormatting sqref="J23:M24 J27:M30 J32:M34">
    <cfRule type="expression" dxfId="2717" priority="14">
      <formula>$I23="追加"</formula>
    </cfRule>
    <cfRule type="expression" dxfId="2716" priority="34">
      <formula>$I23="新規"</formula>
    </cfRule>
  </conditionalFormatting>
  <conditionalFormatting sqref="B37:B39">
    <cfRule type="expression" dxfId="2715" priority="33">
      <formula>($C37+$D37+$E37)&lt;&gt;$B37</formula>
    </cfRule>
  </conditionalFormatting>
  <conditionalFormatting sqref="N37:P39">
    <cfRule type="expression" dxfId="2714" priority="30">
      <formula>N37="NG"</formula>
    </cfRule>
    <cfRule type="expression" dxfId="2713" priority="31">
      <formula>$N19="NG"</formula>
    </cfRule>
  </conditionalFormatting>
  <conditionalFormatting sqref="P40">
    <cfRule type="expression" dxfId="2712" priority="28">
      <formula>P40="NG"</formula>
    </cfRule>
    <cfRule type="expression" dxfId="2711" priority="29">
      <formula>$N22="NG"</formula>
    </cfRule>
  </conditionalFormatting>
  <conditionalFormatting sqref="N58:N59">
    <cfRule type="expression" dxfId="2710" priority="26">
      <formula>N58="NG"</formula>
    </cfRule>
    <cfRule type="expression" dxfId="2709" priority="27">
      <formula>$N41="NG"</formula>
    </cfRule>
  </conditionalFormatting>
  <conditionalFormatting sqref="N63">
    <cfRule type="expression" dxfId="2708" priority="25">
      <formula>N63="NG"</formula>
    </cfRule>
  </conditionalFormatting>
  <conditionalFormatting sqref="N3">
    <cfRule type="expression" dxfId="2707" priority="23">
      <formula>$N3&lt;&gt;"要修正！"</formula>
    </cfRule>
    <cfRule type="expression" dxfId="2706" priority="24">
      <formula>$N3="要修正！"</formula>
    </cfRule>
  </conditionalFormatting>
  <conditionalFormatting sqref="O32:O34 O23:O30">
    <cfRule type="expression" dxfId="2705" priority="44">
      <formula>O23="NG"</formula>
    </cfRule>
  </conditionalFormatting>
  <conditionalFormatting sqref="A57:B57">
    <cfRule type="expression" dxfId="2704" priority="22">
      <formula>$C$39=0</formula>
    </cfRule>
  </conditionalFormatting>
  <conditionalFormatting sqref="O57">
    <cfRule type="expression" dxfId="2703" priority="21">
      <formula>O57="NG"</formula>
    </cfRule>
  </conditionalFormatting>
  <conditionalFormatting sqref="N57">
    <cfRule type="expression" dxfId="2702" priority="19">
      <formula>N57="NG"</formula>
    </cfRule>
    <cfRule type="expression" dxfId="2701" priority="20">
      <formula>$N40="NG"</formula>
    </cfRule>
  </conditionalFormatting>
  <conditionalFormatting sqref="N70">
    <cfRule type="expression" dxfId="2700" priority="18">
      <formula>N70="NG"</formula>
    </cfRule>
  </conditionalFormatting>
  <conditionalFormatting sqref="N23:N34">
    <cfRule type="expression" dxfId="2699" priority="17">
      <formula>N23="NG"</formula>
    </cfRule>
  </conditionalFormatting>
  <conditionalFormatting sqref="O10:O17">
    <cfRule type="expression" dxfId="2698" priority="15">
      <formula>$O10="NG"</formula>
    </cfRule>
    <cfRule type="expression" dxfId="2697" priority="16">
      <formula>$N1048570="NG"</formula>
    </cfRule>
  </conditionalFormatting>
  <conditionalFormatting sqref="P32:P34 P23:P30">
    <cfRule type="expression" dxfId="2696" priority="13">
      <formula>P23="NG"</formula>
    </cfRule>
  </conditionalFormatting>
  <conditionalFormatting sqref="L31:M31">
    <cfRule type="expression" dxfId="2695" priority="10">
      <formula>$I31="追加"</formula>
    </cfRule>
    <cfRule type="expression" dxfId="2694" priority="11">
      <formula>$I31="新規"</formula>
    </cfRule>
  </conditionalFormatting>
  <conditionalFormatting sqref="J31:M31">
    <cfRule type="expression" dxfId="2693" priority="8">
      <formula>$I31="追加"</formula>
    </cfRule>
    <cfRule type="expression" dxfId="2692" priority="9">
      <formula>$I31="新規"</formula>
    </cfRule>
  </conditionalFormatting>
  <conditionalFormatting sqref="O31">
    <cfRule type="expression" dxfId="2691" priority="12">
      <formula>O31="NG"</formula>
    </cfRule>
  </conditionalFormatting>
  <conditionalFormatting sqref="P31">
    <cfRule type="expression" dxfId="2690" priority="7">
      <formula>P31="NG"</formula>
    </cfRule>
  </conditionalFormatting>
  <conditionalFormatting sqref="L25:M26">
    <cfRule type="expression" dxfId="2689" priority="5">
      <formula>$I25="追加"</formula>
    </cfRule>
    <cfRule type="expression" dxfId="2688" priority="6">
      <formula>$I25="新規"</formula>
    </cfRule>
  </conditionalFormatting>
  <conditionalFormatting sqref="J25:M26">
    <cfRule type="expression" dxfId="2687" priority="3">
      <formula>$I25="追加"</formula>
    </cfRule>
    <cfRule type="expression" dxfId="2686" priority="4">
      <formula>$I25="新規"</formula>
    </cfRule>
  </conditionalFormatting>
  <conditionalFormatting sqref="L7">
    <cfRule type="expression" dxfId="2685" priority="2">
      <formula>$L$7="NG"</formula>
    </cfRule>
  </conditionalFormatting>
  <conditionalFormatting sqref="N4:N5">
    <cfRule type="expression" dxfId="268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6E8A504-E36C-467F-8D5C-F973616DCF96}">
          <x14:formula1>
            <xm:f>リスト!$K$2:$K$3</xm:f>
          </x14:formula1>
          <xm:sqref>A46:A54 A57</xm:sqref>
        </x14:dataValidation>
        <x14:dataValidation type="list" allowBlank="1" showInputMessage="1" showErrorMessage="1" xr:uid="{AEE43FD4-525B-4DA6-B0D2-1B2145193B8E}">
          <x14:formula1>
            <xm:f>リスト!$J$2:$J$6</xm:f>
          </x14:formula1>
          <xm:sqref>J10:J17</xm:sqref>
        </x14:dataValidation>
        <x14:dataValidation type="list" allowBlank="1" showInputMessage="1" showErrorMessage="1" xr:uid="{7B33A508-CDF3-4EAF-94AD-A06CBB75BBD2}">
          <x14:formula1>
            <xm:f>リスト!$I$2:$I$5</xm:f>
          </x14:formula1>
          <xm:sqref>I10:I17</xm:sqref>
        </x14:dataValidation>
        <x14:dataValidation type="list" allowBlank="1" showInputMessage="1" showErrorMessage="1" xr:uid="{8C58819F-3227-4CF8-B4D8-4C0014EACA71}">
          <x14:formula1>
            <xm:f>リスト!$H$2:$H$4</xm:f>
          </x14:formula1>
          <xm:sqref>A70:A72 L23:M34</xm:sqref>
        </x14:dataValidation>
        <x14:dataValidation type="list" allowBlank="1" showInputMessage="1" showErrorMessage="1" xr:uid="{8B04B06F-7590-49AD-8BFF-2D5AE0127EA9}">
          <x14:formula1>
            <xm:f>リスト!$H$2:$H$3</xm:f>
          </x14:formula1>
          <xm:sqref>A63:A65 A76:A85</xm:sqref>
        </x14:dataValidation>
        <x14:dataValidation type="list" allowBlank="1" showInputMessage="1" showErrorMessage="1" xr:uid="{37CD6890-5434-4276-96B3-E143D2521FED}">
          <x14:formula1>
            <xm:f>リスト!$B$2:$B$11</xm:f>
          </x14:formula1>
          <xm:sqref>H10:H17</xm:sqref>
        </x14:dataValidation>
        <x14:dataValidation type="list" allowBlank="1" showInputMessage="1" showErrorMessage="1" xr:uid="{706DE14B-18B8-4C73-8850-CFC1BD139898}">
          <x14:formula1>
            <xm:f>リスト!$A$2:$A$9</xm:f>
          </x14:formula1>
          <xm:sqref>G10:G17</xm:sqref>
        </x14:dataValidation>
        <x14:dataValidation type="list" allowBlank="1" showInputMessage="1" showErrorMessage="1" xr:uid="{D0D1C4BA-2FEE-4D1A-9B62-A15771285055}">
          <x14:formula1>
            <xm:f>リスト!$A$3:$A$9</xm:f>
          </x14:formula1>
          <xm:sqref>F10:F17</xm:sqref>
        </x14:dataValidation>
        <x14:dataValidation type="list" allowBlank="1" showInputMessage="1" showErrorMessage="1" xr:uid="{C17478F8-EDBE-4FD2-B9AA-60094796F97B}">
          <x14:formula1>
            <xm:f>リスト!$G$2:$G$4</xm:f>
          </x14:formula1>
          <xm:sqref>I23:I34</xm:sqref>
        </x14:dataValidation>
        <x14:dataValidation type="list" allowBlank="1" showInputMessage="1" showErrorMessage="1" xr:uid="{15F98FB9-07E4-42C2-8373-79EEACF736EC}">
          <x14:formula1>
            <xm:f>リスト!$C$2:$C$4</xm:f>
          </x14:formula1>
          <xm:sqref>B23:B34</xm:sqref>
        </x14:dataValidation>
        <x14:dataValidation type="list" allowBlank="1" showInputMessage="1" showErrorMessage="1" xr:uid="{78F965E2-828B-46AA-873C-CDF63124E6B2}">
          <x14:formula1>
            <xm:f>リスト!$D$2:$D$3</xm:f>
          </x14:formula1>
          <xm:sqref>C23:C34</xm:sqref>
        </x14:dataValidation>
        <x14:dataValidation type="list" allowBlank="1" showInputMessage="1" showErrorMessage="1" xr:uid="{122A171F-824E-4F10-83BB-AC312D891227}">
          <x14:formula1>
            <xm:f>リスト!$E$2:$E$22</xm:f>
          </x14:formula1>
          <xm:sqref>D23:D34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7F4F4-90AF-4E08-A468-295940B2A4B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683" priority="42">
      <formula>$I29="追加"</formula>
    </cfRule>
    <cfRule type="expression" dxfId="2682" priority="43">
      <formula>$I29="新規"</formula>
    </cfRule>
  </conditionalFormatting>
  <conditionalFormatting sqref="F58:K58 A58:A59">
    <cfRule type="expression" dxfId="2681" priority="41">
      <formula>$C$39=0</formula>
    </cfRule>
  </conditionalFormatting>
  <conditionalFormatting sqref="C37">
    <cfRule type="expression" dxfId="2680" priority="39">
      <formula>$C$37&gt;$B$37/2</formula>
    </cfRule>
    <cfRule type="expression" dxfId="2679" priority="40">
      <formula>$C$37&gt;10000000</formula>
    </cfRule>
  </conditionalFormatting>
  <conditionalFormatting sqref="C38">
    <cfRule type="expression" dxfId="2678" priority="37">
      <formula>$C$38&gt;$B$38/2</formula>
    </cfRule>
    <cfRule type="expression" dxfId="2677" priority="38">
      <formula>$C$38&gt;1000000</formula>
    </cfRule>
  </conditionalFormatting>
  <conditionalFormatting sqref="C39">
    <cfRule type="expression" dxfId="2676" priority="35">
      <formula>$C$39&gt;$B$39/2</formula>
    </cfRule>
    <cfRule type="expression" dxfId="2675" priority="36">
      <formula>$C$39&gt;100000</formula>
    </cfRule>
  </conditionalFormatting>
  <conditionalFormatting sqref="N7">
    <cfRule type="expression" dxfId="2674" priority="32">
      <formula>N7="NG"</formula>
    </cfRule>
  </conditionalFormatting>
  <conditionalFormatting sqref="J23:M24 J27:M30 J32:M34">
    <cfRule type="expression" dxfId="2673" priority="14">
      <formula>$I23="追加"</formula>
    </cfRule>
    <cfRule type="expression" dxfId="2672" priority="34">
      <formula>$I23="新規"</formula>
    </cfRule>
  </conditionalFormatting>
  <conditionalFormatting sqref="B37:B39">
    <cfRule type="expression" dxfId="2671" priority="33">
      <formula>($C37+$D37+$E37)&lt;&gt;$B37</formula>
    </cfRule>
  </conditionalFormatting>
  <conditionalFormatting sqref="N37:P39">
    <cfRule type="expression" dxfId="2670" priority="30">
      <formula>N37="NG"</formula>
    </cfRule>
    <cfRule type="expression" dxfId="2669" priority="31">
      <formula>$N19="NG"</formula>
    </cfRule>
  </conditionalFormatting>
  <conditionalFormatting sqref="P40">
    <cfRule type="expression" dxfId="2668" priority="28">
      <formula>P40="NG"</formula>
    </cfRule>
    <cfRule type="expression" dxfId="2667" priority="29">
      <formula>$N22="NG"</formula>
    </cfRule>
  </conditionalFormatting>
  <conditionalFormatting sqref="N58:N59">
    <cfRule type="expression" dxfId="2666" priority="26">
      <formula>N58="NG"</formula>
    </cfRule>
    <cfRule type="expression" dxfId="2665" priority="27">
      <formula>$N41="NG"</formula>
    </cfRule>
  </conditionalFormatting>
  <conditionalFormatting sqref="N63">
    <cfRule type="expression" dxfId="2664" priority="25">
      <formula>N63="NG"</formula>
    </cfRule>
  </conditionalFormatting>
  <conditionalFormatting sqref="N3">
    <cfRule type="expression" dxfId="2663" priority="23">
      <formula>$N3&lt;&gt;"要修正！"</formula>
    </cfRule>
    <cfRule type="expression" dxfId="2662" priority="24">
      <formula>$N3="要修正！"</formula>
    </cfRule>
  </conditionalFormatting>
  <conditionalFormatting sqref="O32:O34 O23:O30">
    <cfRule type="expression" dxfId="2661" priority="44">
      <formula>O23="NG"</formula>
    </cfRule>
  </conditionalFormatting>
  <conditionalFormatting sqref="A57:B57">
    <cfRule type="expression" dxfId="2660" priority="22">
      <formula>$C$39=0</formula>
    </cfRule>
  </conditionalFormatting>
  <conditionalFormatting sqref="O57">
    <cfRule type="expression" dxfId="2659" priority="21">
      <formula>O57="NG"</formula>
    </cfRule>
  </conditionalFormatting>
  <conditionalFormatting sqref="N57">
    <cfRule type="expression" dxfId="2658" priority="19">
      <formula>N57="NG"</formula>
    </cfRule>
    <cfRule type="expression" dxfId="2657" priority="20">
      <formula>$N40="NG"</formula>
    </cfRule>
  </conditionalFormatting>
  <conditionalFormatting sqref="N70">
    <cfRule type="expression" dxfId="2656" priority="18">
      <formula>N70="NG"</formula>
    </cfRule>
  </conditionalFormatting>
  <conditionalFormatting sqref="N23:N34">
    <cfRule type="expression" dxfId="2655" priority="17">
      <formula>N23="NG"</formula>
    </cfRule>
  </conditionalFormatting>
  <conditionalFormatting sqref="O10:O17">
    <cfRule type="expression" dxfId="2654" priority="15">
      <formula>$O10="NG"</formula>
    </cfRule>
    <cfRule type="expression" dxfId="2653" priority="16">
      <formula>$N1048570="NG"</formula>
    </cfRule>
  </conditionalFormatting>
  <conditionalFormatting sqref="P32:P34 P23:P30">
    <cfRule type="expression" dxfId="2652" priority="13">
      <formula>P23="NG"</formula>
    </cfRule>
  </conditionalFormatting>
  <conditionalFormatting sqref="L31:M31">
    <cfRule type="expression" dxfId="2651" priority="10">
      <formula>$I31="追加"</formula>
    </cfRule>
    <cfRule type="expression" dxfId="2650" priority="11">
      <formula>$I31="新規"</formula>
    </cfRule>
  </conditionalFormatting>
  <conditionalFormatting sqref="J31:M31">
    <cfRule type="expression" dxfId="2649" priority="8">
      <formula>$I31="追加"</formula>
    </cfRule>
    <cfRule type="expression" dxfId="2648" priority="9">
      <formula>$I31="新規"</formula>
    </cfRule>
  </conditionalFormatting>
  <conditionalFormatting sqref="O31">
    <cfRule type="expression" dxfId="2647" priority="12">
      <formula>O31="NG"</formula>
    </cfRule>
  </conditionalFormatting>
  <conditionalFormatting sqref="P31">
    <cfRule type="expression" dxfId="2646" priority="7">
      <formula>P31="NG"</formula>
    </cfRule>
  </conditionalFormatting>
  <conditionalFormatting sqref="L25:M26">
    <cfRule type="expression" dxfId="2645" priority="5">
      <formula>$I25="追加"</formula>
    </cfRule>
    <cfRule type="expression" dxfId="2644" priority="6">
      <formula>$I25="新規"</formula>
    </cfRule>
  </conditionalFormatting>
  <conditionalFormatting sqref="J25:M26">
    <cfRule type="expression" dxfId="2643" priority="3">
      <formula>$I25="追加"</formula>
    </cfRule>
    <cfRule type="expression" dxfId="2642" priority="4">
      <formula>$I25="新規"</formula>
    </cfRule>
  </conditionalFormatting>
  <conditionalFormatting sqref="L7">
    <cfRule type="expression" dxfId="2641" priority="2">
      <formula>$L$7="NG"</formula>
    </cfRule>
  </conditionalFormatting>
  <conditionalFormatting sqref="N4:N5">
    <cfRule type="expression" dxfId="264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9F2158A-8BB2-43BF-ADD9-83990768A3E2}">
          <x14:formula1>
            <xm:f>リスト!$E$2:$E$22</xm:f>
          </x14:formula1>
          <xm:sqref>D23:D34</xm:sqref>
        </x14:dataValidation>
        <x14:dataValidation type="list" allowBlank="1" showInputMessage="1" showErrorMessage="1" xr:uid="{17F4099C-BBC8-4657-974F-227DEAD1635E}">
          <x14:formula1>
            <xm:f>リスト!$D$2:$D$3</xm:f>
          </x14:formula1>
          <xm:sqref>C23:C34</xm:sqref>
        </x14:dataValidation>
        <x14:dataValidation type="list" allowBlank="1" showInputMessage="1" showErrorMessage="1" xr:uid="{591254D1-BA95-4093-A468-DFC3F4E1E6CA}">
          <x14:formula1>
            <xm:f>リスト!$C$2:$C$4</xm:f>
          </x14:formula1>
          <xm:sqref>B23:B34</xm:sqref>
        </x14:dataValidation>
        <x14:dataValidation type="list" allowBlank="1" showInputMessage="1" showErrorMessage="1" xr:uid="{830FBC3E-DD81-4857-83A0-4ADAAA09E242}">
          <x14:formula1>
            <xm:f>リスト!$G$2:$G$4</xm:f>
          </x14:formula1>
          <xm:sqref>I23:I34</xm:sqref>
        </x14:dataValidation>
        <x14:dataValidation type="list" allowBlank="1" showInputMessage="1" showErrorMessage="1" xr:uid="{B653B4DD-7EA8-43C0-B0AA-45E0EFAA6333}">
          <x14:formula1>
            <xm:f>リスト!$A$3:$A$9</xm:f>
          </x14:formula1>
          <xm:sqref>F10:F17</xm:sqref>
        </x14:dataValidation>
        <x14:dataValidation type="list" allowBlank="1" showInputMessage="1" showErrorMessage="1" xr:uid="{F8222CC7-4BAA-45C6-A3C9-EBDFEA7AC0D2}">
          <x14:formula1>
            <xm:f>リスト!$A$2:$A$9</xm:f>
          </x14:formula1>
          <xm:sqref>G10:G17</xm:sqref>
        </x14:dataValidation>
        <x14:dataValidation type="list" allowBlank="1" showInputMessage="1" showErrorMessage="1" xr:uid="{CC732ADB-DCE7-4C82-BE2E-89B8D560EFE0}">
          <x14:formula1>
            <xm:f>リスト!$B$2:$B$11</xm:f>
          </x14:formula1>
          <xm:sqref>H10:H17</xm:sqref>
        </x14:dataValidation>
        <x14:dataValidation type="list" allowBlank="1" showInputMessage="1" showErrorMessage="1" xr:uid="{6166195C-96C4-4A47-9CFD-823324D246C2}">
          <x14:formula1>
            <xm:f>リスト!$H$2:$H$3</xm:f>
          </x14:formula1>
          <xm:sqref>A63:A65 A76:A85</xm:sqref>
        </x14:dataValidation>
        <x14:dataValidation type="list" allowBlank="1" showInputMessage="1" showErrorMessage="1" xr:uid="{4A968583-9085-4402-A004-E02D8949749C}">
          <x14:formula1>
            <xm:f>リスト!$H$2:$H$4</xm:f>
          </x14:formula1>
          <xm:sqref>A70:A72 L23:M34</xm:sqref>
        </x14:dataValidation>
        <x14:dataValidation type="list" allowBlank="1" showInputMessage="1" showErrorMessage="1" xr:uid="{2703675C-9138-4F6A-ADE8-F3B22DBFA4E0}">
          <x14:formula1>
            <xm:f>リスト!$I$2:$I$5</xm:f>
          </x14:formula1>
          <xm:sqref>I10:I17</xm:sqref>
        </x14:dataValidation>
        <x14:dataValidation type="list" allowBlank="1" showInputMessage="1" showErrorMessage="1" xr:uid="{86836FF2-1128-4B2F-A5A2-BD852B9270AE}">
          <x14:formula1>
            <xm:f>リスト!$J$2:$J$6</xm:f>
          </x14:formula1>
          <xm:sqref>J10:J17</xm:sqref>
        </x14:dataValidation>
        <x14:dataValidation type="list" allowBlank="1" showInputMessage="1" showErrorMessage="1" xr:uid="{95DADF85-064B-494C-B1F0-EED1C59CC4E7}">
          <x14:formula1>
            <xm:f>リスト!$K$2:$K$3</xm:f>
          </x14:formula1>
          <xm:sqref>A46:A54 A57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FD3AA-1EF8-46FB-852C-F1A07986A08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639" priority="42">
      <formula>$I29="追加"</formula>
    </cfRule>
    <cfRule type="expression" dxfId="2638" priority="43">
      <formula>$I29="新規"</formula>
    </cfRule>
  </conditionalFormatting>
  <conditionalFormatting sqref="F58:K58 A58:A59">
    <cfRule type="expression" dxfId="2637" priority="41">
      <formula>$C$39=0</formula>
    </cfRule>
  </conditionalFormatting>
  <conditionalFormatting sqref="C37">
    <cfRule type="expression" dxfId="2636" priority="39">
      <formula>$C$37&gt;$B$37/2</formula>
    </cfRule>
    <cfRule type="expression" dxfId="2635" priority="40">
      <formula>$C$37&gt;10000000</formula>
    </cfRule>
  </conditionalFormatting>
  <conditionalFormatting sqref="C38">
    <cfRule type="expression" dxfId="2634" priority="37">
      <formula>$C$38&gt;$B$38/2</formula>
    </cfRule>
    <cfRule type="expression" dxfId="2633" priority="38">
      <formula>$C$38&gt;1000000</formula>
    </cfRule>
  </conditionalFormatting>
  <conditionalFormatting sqref="C39">
    <cfRule type="expression" dxfId="2632" priority="35">
      <formula>$C$39&gt;$B$39/2</formula>
    </cfRule>
    <cfRule type="expression" dxfId="2631" priority="36">
      <formula>$C$39&gt;100000</formula>
    </cfRule>
  </conditionalFormatting>
  <conditionalFormatting sqref="N7">
    <cfRule type="expression" dxfId="2630" priority="32">
      <formula>N7="NG"</formula>
    </cfRule>
  </conditionalFormatting>
  <conditionalFormatting sqref="J23:M24 J27:M30 J32:M34">
    <cfRule type="expression" dxfId="2629" priority="14">
      <formula>$I23="追加"</formula>
    </cfRule>
    <cfRule type="expression" dxfId="2628" priority="34">
      <formula>$I23="新規"</formula>
    </cfRule>
  </conditionalFormatting>
  <conditionalFormatting sqref="B37:B39">
    <cfRule type="expression" dxfId="2627" priority="33">
      <formula>($C37+$D37+$E37)&lt;&gt;$B37</formula>
    </cfRule>
  </conditionalFormatting>
  <conditionalFormatting sqref="N37:P39">
    <cfRule type="expression" dxfId="2626" priority="30">
      <formula>N37="NG"</formula>
    </cfRule>
    <cfRule type="expression" dxfId="2625" priority="31">
      <formula>$N19="NG"</formula>
    </cfRule>
  </conditionalFormatting>
  <conditionalFormatting sqref="P40">
    <cfRule type="expression" dxfId="2624" priority="28">
      <formula>P40="NG"</formula>
    </cfRule>
    <cfRule type="expression" dxfId="2623" priority="29">
      <formula>$N22="NG"</formula>
    </cfRule>
  </conditionalFormatting>
  <conditionalFormatting sqref="N58:N59">
    <cfRule type="expression" dxfId="2622" priority="26">
      <formula>N58="NG"</formula>
    </cfRule>
    <cfRule type="expression" dxfId="2621" priority="27">
      <formula>$N41="NG"</formula>
    </cfRule>
  </conditionalFormatting>
  <conditionalFormatting sqref="N63">
    <cfRule type="expression" dxfId="2620" priority="25">
      <formula>N63="NG"</formula>
    </cfRule>
  </conditionalFormatting>
  <conditionalFormatting sqref="N3">
    <cfRule type="expression" dxfId="2619" priority="23">
      <formula>$N3&lt;&gt;"要修正！"</formula>
    </cfRule>
    <cfRule type="expression" dxfId="2618" priority="24">
      <formula>$N3="要修正！"</formula>
    </cfRule>
  </conditionalFormatting>
  <conditionalFormatting sqref="O32:O34 O23:O30">
    <cfRule type="expression" dxfId="2617" priority="44">
      <formula>O23="NG"</formula>
    </cfRule>
  </conditionalFormatting>
  <conditionalFormatting sqref="A57:B57">
    <cfRule type="expression" dxfId="2616" priority="22">
      <formula>$C$39=0</formula>
    </cfRule>
  </conditionalFormatting>
  <conditionalFormatting sqref="O57">
    <cfRule type="expression" dxfId="2615" priority="21">
      <formula>O57="NG"</formula>
    </cfRule>
  </conditionalFormatting>
  <conditionalFormatting sqref="N57">
    <cfRule type="expression" dxfId="2614" priority="19">
      <formula>N57="NG"</formula>
    </cfRule>
    <cfRule type="expression" dxfId="2613" priority="20">
      <formula>$N40="NG"</formula>
    </cfRule>
  </conditionalFormatting>
  <conditionalFormatting sqref="N70">
    <cfRule type="expression" dxfId="2612" priority="18">
      <formula>N70="NG"</formula>
    </cfRule>
  </conditionalFormatting>
  <conditionalFormatting sqref="N23:N34">
    <cfRule type="expression" dxfId="2611" priority="17">
      <formula>N23="NG"</formula>
    </cfRule>
  </conditionalFormatting>
  <conditionalFormatting sqref="O10:O17">
    <cfRule type="expression" dxfId="2610" priority="15">
      <formula>$O10="NG"</formula>
    </cfRule>
    <cfRule type="expression" dxfId="2609" priority="16">
      <formula>$N1048570="NG"</formula>
    </cfRule>
  </conditionalFormatting>
  <conditionalFormatting sqref="P32:P34 P23:P30">
    <cfRule type="expression" dxfId="2608" priority="13">
      <formula>P23="NG"</formula>
    </cfRule>
  </conditionalFormatting>
  <conditionalFormatting sqref="L31:M31">
    <cfRule type="expression" dxfId="2607" priority="10">
      <formula>$I31="追加"</formula>
    </cfRule>
    <cfRule type="expression" dxfId="2606" priority="11">
      <formula>$I31="新規"</formula>
    </cfRule>
  </conditionalFormatting>
  <conditionalFormatting sqref="J31:M31">
    <cfRule type="expression" dxfId="2605" priority="8">
      <formula>$I31="追加"</formula>
    </cfRule>
    <cfRule type="expression" dxfId="2604" priority="9">
      <formula>$I31="新規"</formula>
    </cfRule>
  </conditionalFormatting>
  <conditionalFormatting sqref="O31">
    <cfRule type="expression" dxfId="2603" priority="12">
      <formula>O31="NG"</formula>
    </cfRule>
  </conditionalFormatting>
  <conditionalFormatting sqref="P31">
    <cfRule type="expression" dxfId="2602" priority="7">
      <formula>P31="NG"</formula>
    </cfRule>
  </conditionalFormatting>
  <conditionalFormatting sqref="L25:M26">
    <cfRule type="expression" dxfId="2601" priority="5">
      <formula>$I25="追加"</formula>
    </cfRule>
    <cfRule type="expression" dxfId="2600" priority="6">
      <formula>$I25="新規"</formula>
    </cfRule>
  </conditionalFormatting>
  <conditionalFormatting sqref="J25:M26">
    <cfRule type="expression" dxfId="2599" priority="3">
      <formula>$I25="追加"</formula>
    </cfRule>
    <cfRule type="expression" dxfId="2598" priority="4">
      <formula>$I25="新規"</formula>
    </cfRule>
  </conditionalFormatting>
  <conditionalFormatting sqref="L7">
    <cfRule type="expression" dxfId="2597" priority="2">
      <formula>$L$7="NG"</formula>
    </cfRule>
  </conditionalFormatting>
  <conditionalFormatting sqref="N4:N5">
    <cfRule type="expression" dxfId="259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87442AC-A031-4AC6-870D-3CE19C4EEB00}">
          <x14:formula1>
            <xm:f>リスト!$E$2:$E$22</xm:f>
          </x14:formula1>
          <xm:sqref>D23:D34</xm:sqref>
        </x14:dataValidation>
        <x14:dataValidation type="list" allowBlank="1" showInputMessage="1" showErrorMessage="1" xr:uid="{2C9DC4E0-2E21-4697-A853-97A7237AD229}">
          <x14:formula1>
            <xm:f>リスト!$D$2:$D$3</xm:f>
          </x14:formula1>
          <xm:sqref>C23:C34</xm:sqref>
        </x14:dataValidation>
        <x14:dataValidation type="list" allowBlank="1" showInputMessage="1" showErrorMessage="1" xr:uid="{54937806-D5B8-460B-8C64-656C7FC609D5}">
          <x14:formula1>
            <xm:f>リスト!$C$2:$C$4</xm:f>
          </x14:formula1>
          <xm:sqref>B23:B34</xm:sqref>
        </x14:dataValidation>
        <x14:dataValidation type="list" allowBlank="1" showInputMessage="1" showErrorMessage="1" xr:uid="{49CBAC04-F9BC-45FB-827D-691D8FFE8043}">
          <x14:formula1>
            <xm:f>リスト!$G$2:$G$4</xm:f>
          </x14:formula1>
          <xm:sqref>I23:I34</xm:sqref>
        </x14:dataValidation>
        <x14:dataValidation type="list" allowBlank="1" showInputMessage="1" showErrorMessage="1" xr:uid="{9C6A1776-0D34-4621-9681-9FEA4243DE18}">
          <x14:formula1>
            <xm:f>リスト!$A$3:$A$9</xm:f>
          </x14:formula1>
          <xm:sqref>F10:F17</xm:sqref>
        </x14:dataValidation>
        <x14:dataValidation type="list" allowBlank="1" showInputMessage="1" showErrorMessage="1" xr:uid="{2C699096-B8F4-4742-9C87-DBCDAC7D549A}">
          <x14:formula1>
            <xm:f>リスト!$A$2:$A$9</xm:f>
          </x14:formula1>
          <xm:sqref>G10:G17</xm:sqref>
        </x14:dataValidation>
        <x14:dataValidation type="list" allowBlank="1" showInputMessage="1" showErrorMessage="1" xr:uid="{49EC1D62-2B7E-42D8-8B84-E3D50371171A}">
          <x14:formula1>
            <xm:f>リスト!$B$2:$B$11</xm:f>
          </x14:formula1>
          <xm:sqref>H10:H17</xm:sqref>
        </x14:dataValidation>
        <x14:dataValidation type="list" allowBlank="1" showInputMessage="1" showErrorMessage="1" xr:uid="{E9E753BE-BA58-4584-B2AC-9441646CE321}">
          <x14:formula1>
            <xm:f>リスト!$H$2:$H$3</xm:f>
          </x14:formula1>
          <xm:sqref>A63:A65 A76:A85</xm:sqref>
        </x14:dataValidation>
        <x14:dataValidation type="list" allowBlank="1" showInputMessage="1" showErrorMessage="1" xr:uid="{1C583815-2E2C-4DC9-BEFB-E8CDF22C82D9}">
          <x14:formula1>
            <xm:f>リスト!$H$2:$H$4</xm:f>
          </x14:formula1>
          <xm:sqref>A70:A72 L23:M34</xm:sqref>
        </x14:dataValidation>
        <x14:dataValidation type="list" allowBlank="1" showInputMessage="1" showErrorMessage="1" xr:uid="{ECD11927-78B7-4F42-8DC0-9BB117951F2D}">
          <x14:formula1>
            <xm:f>リスト!$I$2:$I$5</xm:f>
          </x14:formula1>
          <xm:sqref>I10:I17</xm:sqref>
        </x14:dataValidation>
        <x14:dataValidation type="list" allowBlank="1" showInputMessage="1" showErrorMessage="1" xr:uid="{41B3D4B9-D1A4-4A74-AEB7-55E74A86988E}">
          <x14:formula1>
            <xm:f>リスト!$J$2:$J$6</xm:f>
          </x14:formula1>
          <xm:sqref>J10:J17</xm:sqref>
        </x14:dataValidation>
        <x14:dataValidation type="list" allowBlank="1" showInputMessage="1" showErrorMessage="1" xr:uid="{C51F0656-FBF9-42A4-85D6-2DDC014DE4F1}">
          <x14:formula1>
            <xm:f>リスト!$K$2:$K$3</xm:f>
          </x14:formula1>
          <xm:sqref>A46:A54 A57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6CB2E-566C-42DD-9D52-9B20ADD71A6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595" priority="42">
      <formula>$I29="追加"</formula>
    </cfRule>
    <cfRule type="expression" dxfId="2594" priority="43">
      <formula>$I29="新規"</formula>
    </cfRule>
  </conditionalFormatting>
  <conditionalFormatting sqref="F58:K58 A58:A59">
    <cfRule type="expression" dxfId="2593" priority="41">
      <formula>$C$39=0</formula>
    </cfRule>
  </conditionalFormatting>
  <conditionalFormatting sqref="C37">
    <cfRule type="expression" dxfId="2592" priority="39">
      <formula>$C$37&gt;$B$37/2</formula>
    </cfRule>
    <cfRule type="expression" dxfId="2591" priority="40">
      <formula>$C$37&gt;10000000</formula>
    </cfRule>
  </conditionalFormatting>
  <conditionalFormatting sqref="C38">
    <cfRule type="expression" dxfId="2590" priority="37">
      <formula>$C$38&gt;$B$38/2</formula>
    </cfRule>
    <cfRule type="expression" dxfId="2589" priority="38">
      <formula>$C$38&gt;1000000</formula>
    </cfRule>
  </conditionalFormatting>
  <conditionalFormatting sqref="C39">
    <cfRule type="expression" dxfId="2588" priority="35">
      <formula>$C$39&gt;$B$39/2</formula>
    </cfRule>
    <cfRule type="expression" dxfId="2587" priority="36">
      <formula>$C$39&gt;100000</formula>
    </cfRule>
  </conditionalFormatting>
  <conditionalFormatting sqref="N7">
    <cfRule type="expression" dxfId="2586" priority="32">
      <formula>N7="NG"</formula>
    </cfRule>
  </conditionalFormatting>
  <conditionalFormatting sqref="J23:M24 J27:M30 J32:M34">
    <cfRule type="expression" dxfId="2585" priority="14">
      <formula>$I23="追加"</formula>
    </cfRule>
    <cfRule type="expression" dxfId="2584" priority="34">
      <formula>$I23="新規"</formula>
    </cfRule>
  </conditionalFormatting>
  <conditionalFormatting sqref="B37:B39">
    <cfRule type="expression" dxfId="2583" priority="33">
      <formula>($C37+$D37+$E37)&lt;&gt;$B37</formula>
    </cfRule>
  </conditionalFormatting>
  <conditionalFormatting sqref="N37:P39">
    <cfRule type="expression" dxfId="2582" priority="30">
      <formula>N37="NG"</formula>
    </cfRule>
    <cfRule type="expression" dxfId="2581" priority="31">
      <formula>$N19="NG"</formula>
    </cfRule>
  </conditionalFormatting>
  <conditionalFormatting sqref="P40">
    <cfRule type="expression" dxfId="2580" priority="28">
      <formula>P40="NG"</formula>
    </cfRule>
    <cfRule type="expression" dxfId="2579" priority="29">
      <formula>$N22="NG"</formula>
    </cfRule>
  </conditionalFormatting>
  <conditionalFormatting sqref="N58:N59">
    <cfRule type="expression" dxfId="2578" priority="26">
      <formula>N58="NG"</formula>
    </cfRule>
    <cfRule type="expression" dxfId="2577" priority="27">
      <formula>$N41="NG"</formula>
    </cfRule>
  </conditionalFormatting>
  <conditionalFormatting sqref="N63">
    <cfRule type="expression" dxfId="2576" priority="25">
      <formula>N63="NG"</formula>
    </cfRule>
  </conditionalFormatting>
  <conditionalFormatting sqref="N3">
    <cfRule type="expression" dxfId="2575" priority="23">
      <formula>$N3&lt;&gt;"要修正！"</formula>
    </cfRule>
    <cfRule type="expression" dxfId="2574" priority="24">
      <formula>$N3="要修正！"</formula>
    </cfRule>
  </conditionalFormatting>
  <conditionalFormatting sqref="O32:O34 O23:O30">
    <cfRule type="expression" dxfId="2573" priority="44">
      <formula>O23="NG"</formula>
    </cfRule>
  </conditionalFormatting>
  <conditionalFormatting sqref="A57:B57">
    <cfRule type="expression" dxfId="2572" priority="22">
      <formula>$C$39=0</formula>
    </cfRule>
  </conditionalFormatting>
  <conditionalFormatting sqref="O57">
    <cfRule type="expression" dxfId="2571" priority="21">
      <formula>O57="NG"</formula>
    </cfRule>
  </conditionalFormatting>
  <conditionalFormatting sqref="N57">
    <cfRule type="expression" dxfId="2570" priority="19">
      <formula>N57="NG"</formula>
    </cfRule>
    <cfRule type="expression" dxfId="2569" priority="20">
      <formula>$N40="NG"</formula>
    </cfRule>
  </conditionalFormatting>
  <conditionalFormatting sqref="N70">
    <cfRule type="expression" dxfId="2568" priority="18">
      <formula>N70="NG"</formula>
    </cfRule>
  </conditionalFormatting>
  <conditionalFormatting sqref="N23:N34">
    <cfRule type="expression" dxfId="2567" priority="17">
      <formula>N23="NG"</formula>
    </cfRule>
  </conditionalFormatting>
  <conditionalFormatting sqref="O10:O17">
    <cfRule type="expression" dxfId="2566" priority="15">
      <formula>$O10="NG"</formula>
    </cfRule>
    <cfRule type="expression" dxfId="2565" priority="16">
      <formula>$N1048570="NG"</formula>
    </cfRule>
  </conditionalFormatting>
  <conditionalFormatting sqref="P32:P34 P23:P30">
    <cfRule type="expression" dxfId="2564" priority="13">
      <formula>P23="NG"</formula>
    </cfRule>
  </conditionalFormatting>
  <conditionalFormatting sqref="L31:M31">
    <cfRule type="expression" dxfId="2563" priority="10">
      <formula>$I31="追加"</formula>
    </cfRule>
    <cfRule type="expression" dxfId="2562" priority="11">
      <formula>$I31="新規"</formula>
    </cfRule>
  </conditionalFormatting>
  <conditionalFormatting sqref="J31:M31">
    <cfRule type="expression" dxfId="2561" priority="8">
      <formula>$I31="追加"</formula>
    </cfRule>
    <cfRule type="expression" dxfId="2560" priority="9">
      <formula>$I31="新規"</formula>
    </cfRule>
  </conditionalFormatting>
  <conditionalFormatting sqref="O31">
    <cfRule type="expression" dxfId="2559" priority="12">
      <formula>O31="NG"</formula>
    </cfRule>
  </conditionalFormatting>
  <conditionalFormatting sqref="P31">
    <cfRule type="expression" dxfId="2558" priority="7">
      <formula>P31="NG"</formula>
    </cfRule>
  </conditionalFormatting>
  <conditionalFormatting sqref="L25:M26">
    <cfRule type="expression" dxfId="2557" priority="5">
      <formula>$I25="追加"</formula>
    </cfRule>
    <cfRule type="expression" dxfId="2556" priority="6">
      <formula>$I25="新規"</formula>
    </cfRule>
  </conditionalFormatting>
  <conditionalFormatting sqref="J25:M26">
    <cfRule type="expression" dxfId="2555" priority="3">
      <formula>$I25="追加"</formula>
    </cfRule>
    <cfRule type="expression" dxfId="2554" priority="4">
      <formula>$I25="新規"</formula>
    </cfRule>
  </conditionalFormatting>
  <conditionalFormatting sqref="L7">
    <cfRule type="expression" dxfId="2553" priority="2">
      <formula>$L$7="NG"</formula>
    </cfRule>
  </conditionalFormatting>
  <conditionalFormatting sqref="N4:N5">
    <cfRule type="expression" dxfId="255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8B4BC4D-4C8E-46FC-B553-50C661BB277C}">
          <x14:formula1>
            <xm:f>リスト!$K$2:$K$3</xm:f>
          </x14:formula1>
          <xm:sqref>A46:A54 A57</xm:sqref>
        </x14:dataValidation>
        <x14:dataValidation type="list" allowBlank="1" showInputMessage="1" showErrorMessage="1" xr:uid="{F5AF5EF2-6413-4EC2-A97B-7E423AD84C95}">
          <x14:formula1>
            <xm:f>リスト!$J$2:$J$6</xm:f>
          </x14:formula1>
          <xm:sqref>J10:J17</xm:sqref>
        </x14:dataValidation>
        <x14:dataValidation type="list" allowBlank="1" showInputMessage="1" showErrorMessage="1" xr:uid="{A9089345-DA41-4B66-8DB5-94B9232E2108}">
          <x14:formula1>
            <xm:f>リスト!$I$2:$I$5</xm:f>
          </x14:formula1>
          <xm:sqref>I10:I17</xm:sqref>
        </x14:dataValidation>
        <x14:dataValidation type="list" allowBlank="1" showInputMessage="1" showErrorMessage="1" xr:uid="{B2B7B39D-5D3C-4BF4-83E7-A4FE560540FF}">
          <x14:formula1>
            <xm:f>リスト!$H$2:$H$4</xm:f>
          </x14:formula1>
          <xm:sqref>A70:A72 L23:M34</xm:sqref>
        </x14:dataValidation>
        <x14:dataValidation type="list" allowBlank="1" showInputMessage="1" showErrorMessage="1" xr:uid="{DF4F900C-26CC-4DDA-973A-60329E3A4856}">
          <x14:formula1>
            <xm:f>リスト!$H$2:$H$3</xm:f>
          </x14:formula1>
          <xm:sqref>A63:A65 A76:A85</xm:sqref>
        </x14:dataValidation>
        <x14:dataValidation type="list" allowBlank="1" showInputMessage="1" showErrorMessage="1" xr:uid="{483B6016-C8B5-4C57-B996-0DFEFFA42099}">
          <x14:formula1>
            <xm:f>リスト!$B$2:$B$11</xm:f>
          </x14:formula1>
          <xm:sqref>H10:H17</xm:sqref>
        </x14:dataValidation>
        <x14:dataValidation type="list" allowBlank="1" showInputMessage="1" showErrorMessage="1" xr:uid="{93D6D150-5AF3-41C8-A8DE-786649F812F9}">
          <x14:formula1>
            <xm:f>リスト!$A$2:$A$9</xm:f>
          </x14:formula1>
          <xm:sqref>G10:G17</xm:sqref>
        </x14:dataValidation>
        <x14:dataValidation type="list" allowBlank="1" showInputMessage="1" showErrorMessage="1" xr:uid="{0598C00B-6DEB-43C2-A1DC-D55913EE97F8}">
          <x14:formula1>
            <xm:f>リスト!$A$3:$A$9</xm:f>
          </x14:formula1>
          <xm:sqref>F10:F17</xm:sqref>
        </x14:dataValidation>
        <x14:dataValidation type="list" allowBlank="1" showInputMessage="1" showErrorMessage="1" xr:uid="{5A45DC9D-C556-4933-B5DA-3D37D109DEDF}">
          <x14:formula1>
            <xm:f>リスト!$G$2:$G$4</xm:f>
          </x14:formula1>
          <xm:sqref>I23:I34</xm:sqref>
        </x14:dataValidation>
        <x14:dataValidation type="list" allowBlank="1" showInputMessage="1" showErrorMessage="1" xr:uid="{6C565BE7-3AFC-4DDA-B89B-AA5ECFE91C14}">
          <x14:formula1>
            <xm:f>リスト!$C$2:$C$4</xm:f>
          </x14:formula1>
          <xm:sqref>B23:B34</xm:sqref>
        </x14:dataValidation>
        <x14:dataValidation type="list" allowBlank="1" showInputMessage="1" showErrorMessage="1" xr:uid="{97BEF302-E305-4250-A564-CF5FC8F97C98}">
          <x14:formula1>
            <xm:f>リスト!$D$2:$D$3</xm:f>
          </x14:formula1>
          <xm:sqref>C23:C34</xm:sqref>
        </x14:dataValidation>
        <x14:dataValidation type="list" allowBlank="1" showInputMessage="1" showErrorMessage="1" xr:uid="{63C208B0-2DCD-4A9F-BA14-DA2B34C77069}">
          <x14:formula1>
            <xm:f>リスト!$E$2:$E$22</xm:f>
          </x14:formula1>
          <xm:sqref>D23:D34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7806-219A-4E84-8EE7-13A5D0685547}">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551" priority="42">
      <formula>$I29="追加"</formula>
    </cfRule>
    <cfRule type="expression" dxfId="2550" priority="43">
      <formula>$I29="新規"</formula>
    </cfRule>
  </conditionalFormatting>
  <conditionalFormatting sqref="F58:K58 A58:A59">
    <cfRule type="expression" dxfId="2549" priority="41">
      <formula>$C$39=0</formula>
    </cfRule>
  </conditionalFormatting>
  <conditionalFormatting sqref="C37">
    <cfRule type="expression" dxfId="2548" priority="39">
      <formula>$C$37&gt;$B$37/2</formula>
    </cfRule>
    <cfRule type="expression" dxfId="2547" priority="40">
      <formula>$C$37&gt;10000000</formula>
    </cfRule>
  </conditionalFormatting>
  <conditionalFormatting sqref="C38">
    <cfRule type="expression" dxfId="2546" priority="37">
      <formula>$C$38&gt;$B$38/2</formula>
    </cfRule>
    <cfRule type="expression" dxfId="2545" priority="38">
      <formula>$C$38&gt;1000000</formula>
    </cfRule>
  </conditionalFormatting>
  <conditionalFormatting sqref="C39">
    <cfRule type="expression" dxfId="2544" priority="35">
      <formula>$C$39&gt;$B$39/2</formula>
    </cfRule>
    <cfRule type="expression" dxfId="2543" priority="36">
      <formula>$C$39&gt;100000</formula>
    </cfRule>
  </conditionalFormatting>
  <conditionalFormatting sqref="N7">
    <cfRule type="expression" dxfId="2542" priority="32">
      <formula>N7="NG"</formula>
    </cfRule>
  </conditionalFormatting>
  <conditionalFormatting sqref="J23:M24 J27:M30 J32:M34">
    <cfRule type="expression" dxfId="2541" priority="14">
      <formula>$I23="追加"</formula>
    </cfRule>
    <cfRule type="expression" dxfId="2540" priority="34">
      <formula>$I23="新規"</formula>
    </cfRule>
  </conditionalFormatting>
  <conditionalFormatting sqref="B37:B39">
    <cfRule type="expression" dxfId="2539" priority="33">
      <formula>($C37+$D37+$E37)&lt;&gt;$B37</formula>
    </cfRule>
  </conditionalFormatting>
  <conditionalFormatting sqref="N37:P39">
    <cfRule type="expression" dxfId="2538" priority="30">
      <formula>N37="NG"</formula>
    </cfRule>
    <cfRule type="expression" dxfId="2537" priority="31">
      <formula>$N19="NG"</formula>
    </cfRule>
  </conditionalFormatting>
  <conditionalFormatting sqref="P40">
    <cfRule type="expression" dxfId="2536" priority="28">
      <formula>P40="NG"</formula>
    </cfRule>
    <cfRule type="expression" dxfId="2535" priority="29">
      <formula>$N22="NG"</formula>
    </cfRule>
  </conditionalFormatting>
  <conditionalFormatting sqref="N58:N59">
    <cfRule type="expression" dxfId="2534" priority="26">
      <formula>N58="NG"</formula>
    </cfRule>
    <cfRule type="expression" dxfId="2533" priority="27">
      <formula>$N41="NG"</formula>
    </cfRule>
  </conditionalFormatting>
  <conditionalFormatting sqref="N63">
    <cfRule type="expression" dxfId="2532" priority="25">
      <formula>N63="NG"</formula>
    </cfRule>
  </conditionalFormatting>
  <conditionalFormatting sqref="N3">
    <cfRule type="expression" dxfId="2531" priority="23">
      <formula>$N3&lt;&gt;"要修正！"</formula>
    </cfRule>
    <cfRule type="expression" dxfId="2530" priority="24">
      <formula>$N3="要修正！"</formula>
    </cfRule>
  </conditionalFormatting>
  <conditionalFormatting sqref="O32:O34 O23:O30">
    <cfRule type="expression" dxfId="2529" priority="44">
      <formula>O23="NG"</formula>
    </cfRule>
  </conditionalFormatting>
  <conditionalFormatting sqref="A57:B57">
    <cfRule type="expression" dxfId="2528" priority="22">
      <formula>$C$39=0</formula>
    </cfRule>
  </conditionalFormatting>
  <conditionalFormatting sqref="O57">
    <cfRule type="expression" dxfId="2527" priority="21">
      <formula>O57="NG"</formula>
    </cfRule>
  </conditionalFormatting>
  <conditionalFormatting sqref="N57">
    <cfRule type="expression" dxfId="2526" priority="19">
      <formula>N57="NG"</formula>
    </cfRule>
    <cfRule type="expression" dxfId="2525" priority="20">
      <formula>$N40="NG"</formula>
    </cfRule>
  </conditionalFormatting>
  <conditionalFormatting sqref="N70">
    <cfRule type="expression" dxfId="2524" priority="18">
      <formula>N70="NG"</formula>
    </cfRule>
  </conditionalFormatting>
  <conditionalFormatting sqref="N23:N34">
    <cfRule type="expression" dxfId="2523" priority="17">
      <formula>N23="NG"</formula>
    </cfRule>
  </conditionalFormatting>
  <conditionalFormatting sqref="O10:O17">
    <cfRule type="expression" dxfId="2522" priority="15">
      <formula>$O10="NG"</formula>
    </cfRule>
    <cfRule type="expression" dxfId="2521" priority="16">
      <formula>$N1048570="NG"</formula>
    </cfRule>
  </conditionalFormatting>
  <conditionalFormatting sqref="P32:P34 P23:P30">
    <cfRule type="expression" dxfId="2520" priority="13">
      <formula>P23="NG"</formula>
    </cfRule>
  </conditionalFormatting>
  <conditionalFormatting sqref="L31:M31">
    <cfRule type="expression" dxfId="2519" priority="10">
      <formula>$I31="追加"</formula>
    </cfRule>
    <cfRule type="expression" dxfId="2518" priority="11">
      <formula>$I31="新規"</formula>
    </cfRule>
  </conditionalFormatting>
  <conditionalFormatting sqref="J31:M31">
    <cfRule type="expression" dxfId="2517" priority="8">
      <formula>$I31="追加"</formula>
    </cfRule>
    <cfRule type="expression" dxfId="2516" priority="9">
      <formula>$I31="新規"</formula>
    </cfRule>
  </conditionalFormatting>
  <conditionalFormatting sqref="O31">
    <cfRule type="expression" dxfId="2515" priority="12">
      <formula>O31="NG"</formula>
    </cfRule>
  </conditionalFormatting>
  <conditionalFormatting sqref="P31">
    <cfRule type="expression" dxfId="2514" priority="7">
      <formula>P31="NG"</formula>
    </cfRule>
  </conditionalFormatting>
  <conditionalFormatting sqref="L25:M26">
    <cfRule type="expression" dxfId="2513" priority="5">
      <formula>$I25="追加"</formula>
    </cfRule>
    <cfRule type="expression" dxfId="2512" priority="6">
      <formula>$I25="新規"</formula>
    </cfRule>
  </conditionalFormatting>
  <conditionalFormatting sqref="J25:M26">
    <cfRule type="expression" dxfId="2511" priority="3">
      <formula>$I25="追加"</formula>
    </cfRule>
    <cfRule type="expression" dxfId="2510" priority="4">
      <formula>$I25="新規"</formula>
    </cfRule>
  </conditionalFormatting>
  <conditionalFormatting sqref="L7">
    <cfRule type="expression" dxfId="2509" priority="2">
      <formula>$L$7="NG"</formula>
    </cfRule>
  </conditionalFormatting>
  <conditionalFormatting sqref="N4:N5">
    <cfRule type="expression" dxfId="250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ABADCFF-AE67-45B2-BCD3-70554D25578A}">
          <x14:formula1>
            <xm:f>リスト!$K$2:$K$3</xm:f>
          </x14:formula1>
          <xm:sqref>A46:A54 A57</xm:sqref>
        </x14:dataValidation>
        <x14:dataValidation type="list" allowBlank="1" showInputMessage="1" showErrorMessage="1" xr:uid="{D81BE703-FF9C-43DC-94B3-EB21A4BE77D7}">
          <x14:formula1>
            <xm:f>リスト!$J$2:$J$6</xm:f>
          </x14:formula1>
          <xm:sqref>J10:J17</xm:sqref>
        </x14:dataValidation>
        <x14:dataValidation type="list" allowBlank="1" showInputMessage="1" showErrorMessage="1" xr:uid="{36143E0F-1C1B-4ED3-B454-349A8A58D55C}">
          <x14:formula1>
            <xm:f>リスト!$I$2:$I$5</xm:f>
          </x14:formula1>
          <xm:sqref>I10:I17</xm:sqref>
        </x14:dataValidation>
        <x14:dataValidation type="list" allowBlank="1" showInputMessage="1" showErrorMessage="1" xr:uid="{5BED045B-9360-47FE-B4C5-4FEAB1E5EC05}">
          <x14:formula1>
            <xm:f>リスト!$H$2:$H$4</xm:f>
          </x14:formula1>
          <xm:sqref>A70:A72 L23:M34</xm:sqref>
        </x14:dataValidation>
        <x14:dataValidation type="list" allowBlank="1" showInputMessage="1" showErrorMessage="1" xr:uid="{4C2E460C-E532-47CA-B609-FACDBAD2B9E6}">
          <x14:formula1>
            <xm:f>リスト!$H$2:$H$3</xm:f>
          </x14:formula1>
          <xm:sqref>A63:A65 A76:A85</xm:sqref>
        </x14:dataValidation>
        <x14:dataValidation type="list" allowBlank="1" showInputMessage="1" showErrorMessage="1" xr:uid="{0BC876C5-9580-44E8-8173-CAE813BA8C76}">
          <x14:formula1>
            <xm:f>リスト!$B$2:$B$11</xm:f>
          </x14:formula1>
          <xm:sqref>H10:H17</xm:sqref>
        </x14:dataValidation>
        <x14:dataValidation type="list" allowBlank="1" showInputMessage="1" showErrorMessage="1" xr:uid="{5985CFE5-833A-4351-9AF8-F26364ADEDDF}">
          <x14:formula1>
            <xm:f>リスト!$A$2:$A$9</xm:f>
          </x14:formula1>
          <xm:sqref>G10:G17</xm:sqref>
        </x14:dataValidation>
        <x14:dataValidation type="list" allowBlank="1" showInputMessage="1" showErrorMessage="1" xr:uid="{35AE0F03-76B6-4941-9AFB-B7138BB7DA0B}">
          <x14:formula1>
            <xm:f>リスト!$A$3:$A$9</xm:f>
          </x14:formula1>
          <xm:sqref>F10:F17</xm:sqref>
        </x14:dataValidation>
        <x14:dataValidation type="list" allowBlank="1" showInputMessage="1" showErrorMessage="1" xr:uid="{73CAEEBA-4A1A-4EEB-B29A-BF03C8FAD701}">
          <x14:formula1>
            <xm:f>リスト!$G$2:$G$4</xm:f>
          </x14:formula1>
          <xm:sqref>I23:I34</xm:sqref>
        </x14:dataValidation>
        <x14:dataValidation type="list" allowBlank="1" showInputMessage="1" showErrorMessage="1" xr:uid="{53D50F6B-FD9D-4C68-914E-9BAF8DA9FB9C}">
          <x14:formula1>
            <xm:f>リスト!$C$2:$C$4</xm:f>
          </x14:formula1>
          <xm:sqref>B23:B34</xm:sqref>
        </x14:dataValidation>
        <x14:dataValidation type="list" allowBlank="1" showInputMessage="1" showErrorMessage="1" xr:uid="{42758BB5-7FBD-4BD6-A883-9EFD05239ECF}">
          <x14:formula1>
            <xm:f>リスト!$D$2:$D$3</xm:f>
          </x14:formula1>
          <xm:sqref>C23:C34</xm:sqref>
        </x14:dataValidation>
        <x14:dataValidation type="list" allowBlank="1" showInputMessage="1" showErrorMessage="1" xr:uid="{0D2E9129-3F0E-475D-9B1F-6EF50EC02FC8}">
          <x14:formula1>
            <xm:f>リスト!$E$2:$E$22</xm:f>
          </x14:formula1>
          <xm:sqref>D23:D34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5D42-A0E3-497F-8CDB-6967CA41B364}">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507" priority="42">
      <formula>$I29="追加"</formula>
    </cfRule>
    <cfRule type="expression" dxfId="2506" priority="43">
      <formula>$I29="新規"</formula>
    </cfRule>
  </conditionalFormatting>
  <conditionalFormatting sqref="F58:K58 A58:A59">
    <cfRule type="expression" dxfId="2505" priority="41">
      <formula>$C$39=0</formula>
    </cfRule>
  </conditionalFormatting>
  <conditionalFormatting sqref="C37">
    <cfRule type="expression" dxfId="2504" priority="39">
      <formula>$C$37&gt;$B$37/2</formula>
    </cfRule>
    <cfRule type="expression" dxfId="2503" priority="40">
      <formula>$C$37&gt;10000000</formula>
    </cfRule>
  </conditionalFormatting>
  <conditionalFormatting sqref="C38">
    <cfRule type="expression" dxfId="2502" priority="37">
      <formula>$C$38&gt;$B$38/2</formula>
    </cfRule>
    <cfRule type="expression" dxfId="2501" priority="38">
      <formula>$C$38&gt;1000000</formula>
    </cfRule>
  </conditionalFormatting>
  <conditionalFormatting sqref="C39">
    <cfRule type="expression" dxfId="2500" priority="35">
      <formula>$C$39&gt;$B$39/2</formula>
    </cfRule>
    <cfRule type="expression" dxfId="2499" priority="36">
      <formula>$C$39&gt;100000</formula>
    </cfRule>
  </conditionalFormatting>
  <conditionalFormatting sqref="N7">
    <cfRule type="expression" dxfId="2498" priority="32">
      <formula>N7="NG"</formula>
    </cfRule>
  </conditionalFormatting>
  <conditionalFormatting sqref="J23:M24 J27:M30 J32:M34">
    <cfRule type="expression" dxfId="2497" priority="14">
      <formula>$I23="追加"</formula>
    </cfRule>
    <cfRule type="expression" dxfId="2496" priority="34">
      <formula>$I23="新規"</formula>
    </cfRule>
  </conditionalFormatting>
  <conditionalFormatting sqref="B37:B39">
    <cfRule type="expression" dxfId="2495" priority="33">
      <formula>($C37+$D37+$E37)&lt;&gt;$B37</formula>
    </cfRule>
  </conditionalFormatting>
  <conditionalFormatting sqref="N37:P39">
    <cfRule type="expression" dxfId="2494" priority="30">
      <formula>N37="NG"</formula>
    </cfRule>
    <cfRule type="expression" dxfId="2493" priority="31">
      <formula>$N19="NG"</formula>
    </cfRule>
  </conditionalFormatting>
  <conditionalFormatting sqref="P40">
    <cfRule type="expression" dxfId="2492" priority="28">
      <formula>P40="NG"</formula>
    </cfRule>
    <cfRule type="expression" dxfId="2491" priority="29">
      <formula>$N22="NG"</formula>
    </cfRule>
  </conditionalFormatting>
  <conditionalFormatting sqref="N58:N59">
    <cfRule type="expression" dxfId="2490" priority="26">
      <formula>N58="NG"</formula>
    </cfRule>
    <cfRule type="expression" dxfId="2489" priority="27">
      <formula>$N41="NG"</formula>
    </cfRule>
  </conditionalFormatting>
  <conditionalFormatting sqref="N63">
    <cfRule type="expression" dxfId="2488" priority="25">
      <formula>N63="NG"</formula>
    </cfRule>
  </conditionalFormatting>
  <conditionalFormatting sqref="N3">
    <cfRule type="expression" dxfId="2487" priority="23">
      <formula>$N3&lt;&gt;"要修正！"</formula>
    </cfRule>
    <cfRule type="expression" dxfId="2486" priority="24">
      <formula>$N3="要修正！"</formula>
    </cfRule>
  </conditionalFormatting>
  <conditionalFormatting sqref="O32:O34 O23:O30">
    <cfRule type="expression" dxfId="2485" priority="44">
      <formula>O23="NG"</formula>
    </cfRule>
  </conditionalFormatting>
  <conditionalFormatting sqref="A57:B57">
    <cfRule type="expression" dxfId="2484" priority="22">
      <formula>$C$39=0</formula>
    </cfRule>
  </conditionalFormatting>
  <conditionalFormatting sqref="O57">
    <cfRule type="expression" dxfId="2483" priority="21">
      <formula>O57="NG"</formula>
    </cfRule>
  </conditionalFormatting>
  <conditionalFormatting sqref="N57">
    <cfRule type="expression" dxfId="2482" priority="19">
      <formula>N57="NG"</formula>
    </cfRule>
    <cfRule type="expression" dxfId="2481" priority="20">
      <formula>$N40="NG"</formula>
    </cfRule>
  </conditionalFormatting>
  <conditionalFormatting sqref="N70">
    <cfRule type="expression" dxfId="2480" priority="18">
      <formula>N70="NG"</formula>
    </cfRule>
  </conditionalFormatting>
  <conditionalFormatting sqref="N23:N34">
    <cfRule type="expression" dxfId="2479" priority="17">
      <formula>N23="NG"</formula>
    </cfRule>
  </conditionalFormatting>
  <conditionalFormatting sqref="O10:O17">
    <cfRule type="expression" dxfId="2478" priority="15">
      <formula>$O10="NG"</formula>
    </cfRule>
    <cfRule type="expression" dxfId="2477" priority="16">
      <formula>$N1048570="NG"</formula>
    </cfRule>
  </conditionalFormatting>
  <conditionalFormatting sqref="P32:P34 P23:P30">
    <cfRule type="expression" dxfId="2476" priority="13">
      <formula>P23="NG"</formula>
    </cfRule>
  </conditionalFormatting>
  <conditionalFormatting sqref="L31:M31">
    <cfRule type="expression" dxfId="2475" priority="10">
      <formula>$I31="追加"</formula>
    </cfRule>
    <cfRule type="expression" dxfId="2474" priority="11">
      <formula>$I31="新規"</formula>
    </cfRule>
  </conditionalFormatting>
  <conditionalFormatting sqref="J31:M31">
    <cfRule type="expression" dxfId="2473" priority="8">
      <formula>$I31="追加"</formula>
    </cfRule>
    <cfRule type="expression" dxfId="2472" priority="9">
      <formula>$I31="新規"</formula>
    </cfRule>
  </conditionalFormatting>
  <conditionalFormatting sqref="O31">
    <cfRule type="expression" dxfId="2471" priority="12">
      <formula>O31="NG"</formula>
    </cfRule>
  </conditionalFormatting>
  <conditionalFormatting sqref="P31">
    <cfRule type="expression" dxfId="2470" priority="7">
      <formula>P31="NG"</formula>
    </cfRule>
  </conditionalFormatting>
  <conditionalFormatting sqref="L25:M26">
    <cfRule type="expression" dxfId="2469" priority="5">
      <formula>$I25="追加"</formula>
    </cfRule>
    <cfRule type="expression" dxfId="2468" priority="6">
      <formula>$I25="新規"</formula>
    </cfRule>
  </conditionalFormatting>
  <conditionalFormatting sqref="J25:M26">
    <cfRule type="expression" dxfId="2467" priority="3">
      <formula>$I25="追加"</formula>
    </cfRule>
    <cfRule type="expression" dxfId="2466" priority="4">
      <formula>$I25="新規"</formula>
    </cfRule>
  </conditionalFormatting>
  <conditionalFormatting sqref="L7">
    <cfRule type="expression" dxfId="2465" priority="2">
      <formula>$L$7="NG"</formula>
    </cfRule>
  </conditionalFormatting>
  <conditionalFormatting sqref="N4:N5">
    <cfRule type="expression" dxfId="246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51FD6F3-9FA5-46CA-8DBD-74DFBCEFB384}">
          <x14:formula1>
            <xm:f>リスト!$E$2:$E$22</xm:f>
          </x14:formula1>
          <xm:sqref>D23:D34</xm:sqref>
        </x14:dataValidation>
        <x14:dataValidation type="list" allowBlank="1" showInputMessage="1" showErrorMessage="1" xr:uid="{C3BE73CD-328C-47EF-BDC6-3710AD550469}">
          <x14:formula1>
            <xm:f>リスト!$D$2:$D$3</xm:f>
          </x14:formula1>
          <xm:sqref>C23:C34</xm:sqref>
        </x14:dataValidation>
        <x14:dataValidation type="list" allowBlank="1" showInputMessage="1" showErrorMessage="1" xr:uid="{2BF14ACB-1D3A-421E-95E1-27B319A7EBBB}">
          <x14:formula1>
            <xm:f>リスト!$C$2:$C$4</xm:f>
          </x14:formula1>
          <xm:sqref>B23:B34</xm:sqref>
        </x14:dataValidation>
        <x14:dataValidation type="list" allowBlank="1" showInputMessage="1" showErrorMessage="1" xr:uid="{08F7DD26-8D4B-45D9-B245-530F061EB73C}">
          <x14:formula1>
            <xm:f>リスト!$G$2:$G$4</xm:f>
          </x14:formula1>
          <xm:sqref>I23:I34</xm:sqref>
        </x14:dataValidation>
        <x14:dataValidation type="list" allowBlank="1" showInputMessage="1" showErrorMessage="1" xr:uid="{7CBAFDC1-E159-4080-A2F7-CA75290D4914}">
          <x14:formula1>
            <xm:f>リスト!$A$3:$A$9</xm:f>
          </x14:formula1>
          <xm:sqref>F10:F17</xm:sqref>
        </x14:dataValidation>
        <x14:dataValidation type="list" allowBlank="1" showInputMessage="1" showErrorMessage="1" xr:uid="{EC50B0CB-36B2-4E74-9298-D2ABC2486906}">
          <x14:formula1>
            <xm:f>リスト!$A$2:$A$9</xm:f>
          </x14:formula1>
          <xm:sqref>G10:G17</xm:sqref>
        </x14:dataValidation>
        <x14:dataValidation type="list" allowBlank="1" showInputMessage="1" showErrorMessage="1" xr:uid="{2581C0E8-5E11-4876-BE46-DEB45495440D}">
          <x14:formula1>
            <xm:f>リスト!$B$2:$B$11</xm:f>
          </x14:formula1>
          <xm:sqref>H10:H17</xm:sqref>
        </x14:dataValidation>
        <x14:dataValidation type="list" allowBlank="1" showInputMessage="1" showErrorMessage="1" xr:uid="{BC5E5C89-CB20-448A-82E7-BA9D07B15934}">
          <x14:formula1>
            <xm:f>リスト!$H$2:$H$3</xm:f>
          </x14:formula1>
          <xm:sqref>A63:A65 A76:A85</xm:sqref>
        </x14:dataValidation>
        <x14:dataValidation type="list" allowBlank="1" showInputMessage="1" showErrorMessage="1" xr:uid="{7D698417-A407-4241-B648-0EFBB02E141A}">
          <x14:formula1>
            <xm:f>リスト!$H$2:$H$4</xm:f>
          </x14:formula1>
          <xm:sqref>A70:A72 L23:M34</xm:sqref>
        </x14:dataValidation>
        <x14:dataValidation type="list" allowBlank="1" showInputMessage="1" showErrorMessage="1" xr:uid="{8D46E880-C39D-47F4-BDE2-2D0FFBEEA89B}">
          <x14:formula1>
            <xm:f>リスト!$I$2:$I$5</xm:f>
          </x14:formula1>
          <xm:sqref>I10:I17</xm:sqref>
        </x14:dataValidation>
        <x14:dataValidation type="list" allowBlank="1" showInputMessage="1" showErrorMessage="1" xr:uid="{DE4FBA98-7B0D-483C-B240-DFB0AA239EF8}">
          <x14:formula1>
            <xm:f>リスト!$J$2:$J$6</xm:f>
          </x14:formula1>
          <xm:sqref>J10:J17</xm:sqref>
        </x14:dataValidation>
        <x14:dataValidation type="list" allowBlank="1" showInputMessage="1" showErrorMessage="1" xr:uid="{47EE6C8F-C343-4D67-86C5-9A29326945A2}">
          <x14:formula1>
            <xm:f>リスト!$K$2:$K$3</xm:f>
          </x14:formula1>
          <xm:sqref>A46:A54 A57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8874-4226-4548-B463-D1B471E00E65}">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463" priority="42">
      <formula>$I29="追加"</formula>
    </cfRule>
    <cfRule type="expression" dxfId="2462" priority="43">
      <formula>$I29="新規"</formula>
    </cfRule>
  </conditionalFormatting>
  <conditionalFormatting sqref="F58:K58 A58:A59">
    <cfRule type="expression" dxfId="2461" priority="41">
      <formula>$C$39=0</formula>
    </cfRule>
  </conditionalFormatting>
  <conditionalFormatting sqref="C37">
    <cfRule type="expression" dxfId="2460" priority="39">
      <formula>$C$37&gt;$B$37/2</formula>
    </cfRule>
    <cfRule type="expression" dxfId="2459" priority="40">
      <formula>$C$37&gt;10000000</formula>
    </cfRule>
  </conditionalFormatting>
  <conditionalFormatting sqref="C38">
    <cfRule type="expression" dxfId="2458" priority="37">
      <formula>$C$38&gt;$B$38/2</formula>
    </cfRule>
    <cfRule type="expression" dxfId="2457" priority="38">
      <formula>$C$38&gt;1000000</formula>
    </cfRule>
  </conditionalFormatting>
  <conditionalFormatting sqref="C39">
    <cfRule type="expression" dxfId="2456" priority="35">
      <formula>$C$39&gt;$B$39/2</formula>
    </cfRule>
    <cfRule type="expression" dxfId="2455" priority="36">
      <formula>$C$39&gt;100000</formula>
    </cfRule>
  </conditionalFormatting>
  <conditionalFormatting sqref="N7">
    <cfRule type="expression" dxfId="2454" priority="32">
      <formula>N7="NG"</formula>
    </cfRule>
  </conditionalFormatting>
  <conditionalFormatting sqref="J23:M24 J27:M30 J32:M34">
    <cfRule type="expression" dxfId="2453" priority="14">
      <formula>$I23="追加"</formula>
    </cfRule>
    <cfRule type="expression" dxfId="2452" priority="34">
      <formula>$I23="新規"</formula>
    </cfRule>
  </conditionalFormatting>
  <conditionalFormatting sqref="B37:B39">
    <cfRule type="expression" dxfId="2451" priority="33">
      <formula>($C37+$D37+$E37)&lt;&gt;$B37</formula>
    </cfRule>
  </conditionalFormatting>
  <conditionalFormatting sqref="N37:P39">
    <cfRule type="expression" dxfId="2450" priority="30">
      <formula>N37="NG"</formula>
    </cfRule>
    <cfRule type="expression" dxfId="2449" priority="31">
      <formula>$N19="NG"</formula>
    </cfRule>
  </conditionalFormatting>
  <conditionalFormatting sqref="P40">
    <cfRule type="expression" dxfId="2448" priority="28">
      <formula>P40="NG"</formula>
    </cfRule>
    <cfRule type="expression" dxfId="2447" priority="29">
      <formula>$N22="NG"</formula>
    </cfRule>
  </conditionalFormatting>
  <conditionalFormatting sqref="N58:N59">
    <cfRule type="expression" dxfId="2446" priority="26">
      <formula>N58="NG"</formula>
    </cfRule>
    <cfRule type="expression" dxfId="2445" priority="27">
      <formula>$N41="NG"</formula>
    </cfRule>
  </conditionalFormatting>
  <conditionalFormatting sqref="N63">
    <cfRule type="expression" dxfId="2444" priority="25">
      <formula>N63="NG"</formula>
    </cfRule>
  </conditionalFormatting>
  <conditionalFormatting sqref="N3">
    <cfRule type="expression" dxfId="2443" priority="23">
      <formula>$N3&lt;&gt;"要修正！"</formula>
    </cfRule>
    <cfRule type="expression" dxfId="2442" priority="24">
      <formula>$N3="要修正！"</formula>
    </cfRule>
  </conditionalFormatting>
  <conditionalFormatting sqref="O32:O34 O23:O30">
    <cfRule type="expression" dxfId="2441" priority="44">
      <formula>O23="NG"</formula>
    </cfRule>
  </conditionalFormatting>
  <conditionalFormatting sqref="A57:B57">
    <cfRule type="expression" dxfId="2440" priority="22">
      <formula>$C$39=0</formula>
    </cfRule>
  </conditionalFormatting>
  <conditionalFormatting sqref="O57">
    <cfRule type="expression" dxfId="2439" priority="21">
      <formula>O57="NG"</formula>
    </cfRule>
  </conditionalFormatting>
  <conditionalFormatting sqref="N57">
    <cfRule type="expression" dxfId="2438" priority="19">
      <formula>N57="NG"</formula>
    </cfRule>
    <cfRule type="expression" dxfId="2437" priority="20">
      <formula>$N40="NG"</formula>
    </cfRule>
  </conditionalFormatting>
  <conditionalFormatting sqref="N70">
    <cfRule type="expression" dxfId="2436" priority="18">
      <formula>N70="NG"</formula>
    </cfRule>
  </conditionalFormatting>
  <conditionalFormatting sqref="N23:N34">
    <cfRule type="expression" dxfId="2435" priority="17">
      <formula>N23="NG"</formula>
    </cfRule>
  </conditionalFormatting>
  <conditionalFormatting sqref="O10:O17">
    <cfRule type="expression" dxfId="2434" priority="15">
      <formula>$O10="NG"</formula>
    </cfRule>
    <cfRule type="expression" dxfId="2433" priority="16">
      <formula>$N1048570="NG"</formula>
    </cfRule>
  </conditionalFormatting>
  <conditionalFormatting sqref="P32:P34 P23:P30">
    <cfRule type="expression" dxfId="2432" priority="13">
      <formula>P23="NG"</formula>
    </cfRule>
  </conditionalFormatting>
  <conditionalFormatting sqref="L31:M31">
    <cfRule type="expression" dxfId="2431" priority="10">
      <formula>$I31="追加"</formula>
    </cfRule>
    <cfRule type="expression" dxfId="2430" priority="11">
      <formula>$I31="新規"</formula>
    </cfRule>
  </conditionalFormatting>
  <conditionalFormatting sqref="J31:M31">
    <cfRule type="expression" dxfId="2429" priority="8">
      <formula>$I31="追加"</formula>
    </cfRule>
    <cfRule type="expression" dxfId="2428" priority="9">
      <formula>$I31="新規"</formula>
    </cfRule>
  </conditionalFormatting>
  <conditionalFormatting sqref="O31">
    <cfRule type="expression" dxfId="2427" priority="12">
      <formula>O31="NG"</formula>
    </cfRule>
  </conditionalFormatting>
  <conditionalFormatting sqref="P31">
    <cfRule type="expression" dxfId="2426" priority="7">
      <formula>P31="NG"</formula>
    </cfRule>
  </conditionalFormatting>
  <conditionalFormatting sqref="L25:M26">
    <cfRule type="expression" dxfId="2425" priority="5">
      <formula>$I25="追加"</formula>
    </cfRule>
    <cfRule type="expression" dxfId="2424" priority="6">
      <formula>$I25="新規"</formula>
    </cfRule>
  </conditionalFormatting>
  <conditionalFormatting sqref="J25:M26">
    <cfRule type="expression" dxfId="2423" priority="3">
      <formula>$I25="追加"</formula>
    </cfRule>
    <cfRule type="expression" dxfId="2422" priority="4">
      <formula>$I25="新規"</formula>
    </cfRule>
  </conditionalFormatting>
  <conditionalFormatting sqref="L7">
    <cfRule type="expression" dxfId="2421" priority="2">
      <formula>$L$7="NG"</formula>
    </cfRule>
  </conditionalFormatting>
  <conditionalFormatting sqref="N4:N5">
    <cfRule type="expression" dxfId="242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C447E77-CBEA-4308-8AAE-81AD4A6A0247}">
          <x14:formula1>
            <xm:f>リスト!$K$2:$K$3</xm:f>
          </x14:formula1>
          <xm:sqref>A46:A54 A57</xm:sqref>
        </x14:dataValidation>
        <x14:dataValidation type="list" allowBlank="1" showInputMessage="1" showErrorMessage="1" xr:uid="{9494F5FC-9380-4D00-9F2B-2FB8A777EAD9}">
          <x14:formula1>
            <xm:f>リスト!$J$2:$J$6</xm:f>
          </x14:formula1>
          <xm:sqref>J10:J17</xm:sqref>
        </x14:dataValidation>
        <x14:dataValidation type="list" allowBlank="1" showInputMessage="1" showErrorMessage="1" xr:uid="{0883D5A3-F9BF-42CA-9884-4C1D9788C2EF}">
          <x14:formula1>
            <xm:f>リスト!$I$2:$I$5</xm:f>
          </x14:formula1>
          <xm:sqref>I10:I17</xm:sqref>
        </x14:dataValidation>
        <x14:dataValidation type="list" allowBlank="1" showInputMessage="1" showErrorMessage="1" xr:uid="{DCE2C27E-D108-4243-8611-212E972583E6}">
          <x14:formula1>
            <xm:f>リスト!$H$2:$H$4</xm:f>
          </x14:formula1>
          <xm:sqref>A70:A72 L23:M34</xm:sqref>
        </x14:dataValidation>
        <x14:dataValidation type="list" allowBlank="1" showInputMessage="1" showErrorMessage="1" xr:uid="{05B1D58C-3A03-42C8-92E5-E55B70369053}">
          <x14:formula1>
            <xm:f>リスト!$H$2:$H$3</xm:f>
          </x14:formula1>
          <xm:sqref>A63:A65 A76:A85</xm:sqref>
        </x14:dataValidation>
        <x14:dataValidation type="list" allowBlank="1" showInputMessage="1" showErrorMessage="1" xr:uid="{CF3EE2B3-44C7-4C18-907F-1CA2741F3F7D}">
          <x14:formula1>
            <xm:f>リスト!$B$2:$B$11</xm:f>
          </x14:formula1>
          <xm:sqref>H10:H17</xm:sqref>
        </x14:dataValidation>
        <x14:dataValidation type="list" allowBlank="1" showInputMessage="1" showErrorMessage="1" xr:uid="{A3827ECA-9B5D-4209-BF2F-652F01EA8791}">
          <x14:formula1>
            <xm:f>リスト!$A$2:$A$9</xm:f>
          </x14:formula1>
          <xm:sqref>G10:G17</xm:sqref>
        </x14:dataValidation>
        <x14:dataValidation type="list" allowBlank="1" showInputMessage="1" showErrorMessage="1" xr:uid="{AF0C22DA-36C5-45B7-9159-AA1C78C6D741}">
          <x14:formula1>
            <xm:f>リスト!$A$3:$A$9</xm:f>
          </x14:formula1>
          <xm:sqref>F10:F17</xm:sqref>
        </x14:dataValidation>
        <x14:dataValidation type="list" allowBlank="1" showInputMessage="1" showErrorMessage="1" xr:uid="{E3589A96-944D-4DD5-B5A3-19AB0A62B17A}">
          <x14:formula1>
            <xm:f>リスト!$G$2:$G$4</xm:f>
          </x14:formula1>
          <xm:sqref>I23:I34</xm:sqref>
        </x14:dataValidation>
        <x14:dataValidation type="list" allowBlank="1" showInputMessage="1" showErrorMessage="1" xr:uid="{87773282-B0AC-48C9-9D52-82880DA6DAFC}">
          <x14:formula1>
            <xm:f>リスト!$C$2:$C$4</xm:f>
          </x14:formula1>
          <xm:sqref>B23:B34</xm:sqref>
        </x14:dataValidation>
        <x14:dataValidation type="list" allowBlank="1" showInputMessage="1" showErrorMessage="1" xr:uid="{F1428491-E046-4D15-BECC-162C6472CCFF}">
          <x14:formula1>
            <xm:f>リスト!$D$2:$D$3</xm:f>
          </x14:formula1>
          <xm:sqref>C23:C34</xm:sqref>
        </x14:dataValidation>
        <x14:dataValidation type="list" allowBlank="1" showInputMessage="1" showErrorMessage="1" xr:uid="{DC1EB0E1-749F-454F-86CA-0C7F8BBAE88D}">
          <x14:formula1>
            <xm:f>リスト!$E$2:$E$22</xm:f>
          </x14:formula1>
          <xm:sqref>D23:D34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41AD-3EDC-457C-B2DC-AC7E648FE72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419" priority="42">
      <formula>$I29="追加"</formula>
    </cfRule>
    <cfRule type="expression" dxfId="2418" priority="43">
      <formula>$I29="新規"</formula>
    </cfRule>
  </conditionalFormatting>
  <conditionalFormatting sqref="F58:K58 A58:A59">
    <cfRule type="expression" dxfId="2417" priority="41">
      <formula>$C$39=0</formula>
    </cfRule>
  </conditionalFormatting>
  <conditionalFormatting sqref="C37">
    <cfRule type="expression" dxfId="2416" priority="39">
      <formula>$C$37&gt;$B$37/2</formula>
    </cfRule>
    <cfRule type="expression" dxfId="2415" priority="40">
      <formula>$C$37&gt;10000000</formula>
    </cfRule>
  </conditionalFormatting>
  <conditionalFormatting sqref="C38">
    <cfRule type="expression" dxfId="2414" priority="37">
      <formula>$C$38&gt;$B$38/2</formula>
    </cfRule>
    <cfRule type="expression" dxfId="2413" priority="38">
      <formula>$C$38&gt;1000000</formula>
    </cfRule>
  </conditionalFormatting>
  <conditionalFormatting sqref="C39">
    <cfRule type="expression" dxfId="2412" priority="35">
      <formula>$C$39&gt;$B$39/2</formula>
    </cfRule>
    <cfRule type="expression" dxfId="2411" priority="36">
      <formula>$C$39&gt;100000</formula>
    </cfRule>
  </conditionalFormatting>
  <conditionalFormatting sqref="N7">
    <cfRule type="expression" dxfId="2410" priority="32">
      <formula>N7="NG"</formula>
    </cfRule>
  </conditionalFormatting>
  <conditionalFormatting sqref="J23:M24 J27:M30 J32:M34">
    <cfRule type="expression" dxfId="2409" priority="14">
      <formula>$I23="追加"</formula>
    </cfRule>
    <cfRule type="expression" dxfId="2408" priority="34">
      <formula>$I23="新規"</formula>
    </cfRule>
  </conditionalFormatting>
  <conditionalFormatting sqref="B37:B39">
    <cfRule type="expression" dxfId="2407" priority="33">
      <formula>($C37+$D37+$E37)&lt;&gt;$B37</formula>
    </cfRule>
  </conditionalFormatting>
  <conditionalFormatting sqref="N37:P39">
    <cfRule type="expression" dxfId="2406" priority="30">
      <formula>N37="NG"</formula>
    </cfRule>
    <cfRule type="expression" dxfId="2405" priority="31">
      <formula>$N19="NG"</formula>
    </cfRule>
  </conditionalFormatting>
  <conditionalFormatting sqref="P40">
    <cfRule type="expression" dxfId="2404" priority="28">
      <formula>P40="NG"</formula>
    </cfRule>
    <cfRule type="expression" dxfId="2403" priority="29">
      <formula>$N22="NG"</formula>
    </cfRule>
  </conditionalFormatting>
  <conditionalFormatting sqref="N58:N59">
    <cfRule type="expression" dxfId="2402" priority="26">
      <formula>N58="NG"</formula>
    </cfRule>
    <cfRule type="expression" dxfId="2401" priority="27">
      <formula>$N41="NG"</formula>
    </cfRule>
  </conditionalFormatting>
  <conditionalFormatting sqref="N63">
    <cfRule type="expression" dxfId="2400" priority="25">
      <formula>N63="NG"</formula>
    </cfRule>
  </conditionalFormatting>
  <conditionalFormatting sqref="N3">
    <cfRule type="expression" dxfId="2399" priority="23">
      <formula>$N3&lt;&gt;"要修正！"</formula>
    </cfRule>
    <cfRule type="expression" dxfId="2398" priority="24">
      <formula>$N3="要修正！"</formula>
    </cfRule>
  </conditionalFormatting>
  <conditionalFormatting sqref="O32:O34 O23:O30">
    <cfRule type="expression" dxfId="2397" priority="44">
      <formula>O23="NG"</formula>
    </cfRule>
  </conditionalFormatting>
  <conditionalFormatting sqref="A57:B57">
    <cfRule type="expression" dxfId="2396" priority="22">
      <formula>$C$39=0</formula>
    </cfRule>
  </conditionalFormatting>
  <conditionalFormatting sqref="O57">
    <cfRule type="expression" dxfId="2395" priority="21">
      <formula>O57="NG"</formula>
    </cfRule>
  </conditionalFormatting>
  <conditionalFormatting sqref="N57">
    <cfRule type="expression" dxfId="2394" priority="19">
      <formula>N57="NG"</formula>
    </cfRule>
    <cfRule type="expression" dxfId="2393" priority="20">
      <formula>$N40="NG"</formula>
    </cfRule>
  </conditionalFormatting>
  <conditionalFormatting sqref="N70">
    <cfRule type="expression" dxfId="2392" priority="18">
      <formula>N70="NG"</formula>
    </cfRule>
  </conditionalFormatting>
  <conditionalFormatting sqref="N23:N34">
    <cfRule type="expression" dxfId="2391" priority="17">
      <formula>N23="NG"</formula>
    </cfRule>
  </conditionalFormatting>
  <conditionalFormatting sqref="O10:O17">
    <cfRule type="expression" dxfId="2390" priority="15">
      <formula>$O10="NG"</formula>
    </cfRule>
    <cfRule type="expression" dxfId="2389" priority="16">
      <formula>$N1048570="NG"</formula>
    </cfRule>
  </conditionalFormatting>
  <conditionalFormatting sqref="P32:P34 P23:P30">
    <cfRule type="expression" dxfId="2388" priority="13">
      <formula>P23="NG"</formula>
    </cfRule>
  </conditionalFormatting>
  <conditionalFormatting sqref="L31:M31">
    <cfRule type="expression" dxfId="2387" priority="10">
      <formula>$I31="追加"</formula>
    </cfRule>
    <cfRule type="expression" dxfId="2386" priority="11">
      <formula>$I31="新規"</formula>
    </cfRule>
  </conditionalFormatting>
  <conditionalFormatting sqref="J31:M31">
    <cfRule type="expression" dxfId="2385" priority="8">
      <formula>$I31="追加"</formula>
    </cfRule>
    <cfRule type="expression" dxfId="2384" priority="9">
      <formula>$I31="新規"</formula>
    </cfRule>
  </conditionalFormatting>
  <conditionalFormatting sqref="O31">
    <cfRule type="expression" dxfId="2383" priority="12">
      <formula>O31="NG"</formula>
    </cfRule>
  </conditionalFormatting>
  <conditionalFormatting sqref="P31">
    <cfRule type="expression" dxfId="2382" priority="7">
      <formula>P31="NG"</formula>
    </cfRule>
  </conditionalFormatting>
  <conditionalFormatting sqref="L25:M26">
    <cfRule type="expression" dxfId="2381" priority="5">
      <formula>$I25="追加"</formula>
    </cfRule>
    <cfRule type="expression" dxfId="2380" priority="6">
      <formula>$I25="新規"</formula>
    </cfRule>
  </conditionalFormatting>
  <conditionalFormatting sqref="J25:M26">
    <cfRule type="expression" dxfId="2379" priority="3">
      <formula>$I25="追加"</formula>
    </cfRule>
    <cfRule type="expression" dxfId="2378" priority="4">
      <formula>$I25="新規"</formula>
    </cfRule>
  </conditionalFormatting>
  <conditionalFormatting sqref="L7">
    <cfRule type="expression" dxfId="2377" priority="2">
      <formula>$L$7="NG"</formula>
    </cfRule>
  </conditionalFormatting>
  <conditionalFormatting sqref="N4:N5">
    <cfRule type="expression" dxfId="237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FE8286A-90FC-45B0-86A7-0DA175B2A16B}">
          <x14:formula1>
            <xm:f>リスト!$E$2:$E$22</xm:f>
          </x14:formula1>
          <xm:sqref>D23:D34</xm:sqref>
        </x14:dataValidation>
        <x14:dataValidation type="list" allowBlank="1" showInputMessage="1" showErrorMessage="1" xr:uid="{5C45172E-9AED-4164-810F-DC7654FC6377}">
          <x14:formula1>
            <xm:f>リスト!$D$2:$D$3</xm:f>
          </x14:formula1>
          <xm:sqref>C23:C34</xm:sqref>
        </x14:dataValidation>
        <x14:dataValidation type="list" allowBlank="1" showInputMessage="1" showErrorMessage="1" xr:uid="{B88FB11B-881B-476F-BCBA-8C0F6360CF4C}">
          <x14:formula1>
            <xm:f>リスト!$C$2:$C$4</xm:f>
          </x14:formula1>
          <xm:sqref>B23:B34</xm:sqref>
        </x14:dataValidation>
        <x14:dataValidation type="list" allowBlank="1" showInputMessage="1" showErrorMessage="1" xr:uid="{AB3E46DA-4B02-47C0-8BC1-49CC66E6F0C4}">
          <x14:formula1>
            <xm:f>リスト!$G$2:$G$4</xm:f>
          </x14:formula1>
          <xm:sqref>I23:I34</xm:sqref>
        </x14:dataValidation>
        <x14:dataValidation type="list" allowBlank="1" showInputMessage="1" showErrorMessage="1" xr:uid="{7882C7F3-80BA-44DB-8A4E-1876A73061F3}">
          <x14:formula1>
            <xm:f>リスト!$A$3:$A$9</xm:f>
          </x14:formula1>
          <xm:sqref>F10:F17</xm:sqref>
        </x14:dataValidation>
        <x14:dataValidation type="list" allowBlank="1" showInputMessage="1" showErrorMessage="1" xr:uid="{C9CDBBE7-A19B-4401-B646-991141203CF4}">
          <x14:formula1>
            <xm:f>リスト!$A$2:$A$9</xm:f>
          </x14:formula1>
          <xm:sqref>G10:G17</xm:sqref>
        </x14:dataValidation>
        <x14:dataValidation type="list" allowBlank="1" showInputMessage="1" showErrorMessage="1" xr:uid="{3223B3C1-AF89-4A03-9893-A63A471EEC67}">
          <x14:formula1>
            <xm:f>リスト!$B$2:$B$11</xm:f>
          </x14:formula1>
          <xm:sqref>H10:H17</xm:sqref>
        </x14:dataValidation>
        <x14:dataValidation type="list" allowBlank="1" showInputMessage="1" showErrorMessage="1" xr:uid="{D4AF2AE4-296B-46E2-A3C0-9CB0EF4651A1}">
          <x14:formula1>
            <xm:f>リスト!$H$2:$H$3</xm:f>
          </x14:formula1>
          <xm:sqref>A63:A65 A76:A85</xm:sqref>
        </x14:dataValidation>
        <x14:dataValidation type="list" allowBlank="1" showInputMessage="1" showErrorMessage="1" xr:uid="{D5A308BD-191A-459A-8BCF-A40C88EB63A5}">
          <x14:formula1>
            <xm:f>リスト!$H$2:$H$4</xm:f>
          </x14:formula1>
          <xm:sqref>A70:A72 L23:M34</xm:sqref>
        </x14:dataValidation>
        <x14:dataValidation type="list" allowBlank="1" showInputMessage="1" showErrorMessage="1" xr:uid="{A667609E-6FE9-419E-ACBB-16673B25B88F}">
          <x14:formula1>
            <xm:f>リスト!$I$2:$I$5</xm:f>
          </x14:formula1>
          <xm:sqref>I10:I17</xm:sqref>
        </x14:dataValidation>
        <x14:dataValidation type="list" allowBlank="1" showInputMessage="1" showErrorMessage="1" xr:uid="{34585726-A510-4709-BC1B-55C92B86B86A}">
          <x14:formula1>
            <xm:f>リスト!$J$2:$J$6</xm:f>
          </x14:formula1>
          <xm:sqref>J10:J17</xm:sqref>
        </x14:dataValidation>
        <x14:dataValidation type="list" allowBlank="1" showInputMessage="1" showErrorMessage="1" xr:uid="{BFA1E688-29F1-4BB6-8EF7-DC938617F163}">
          <x14:formula1>
            <xm:f>リスト!$K$2:$K$3</xm:f>
          </x14:formula1>
          <xm:sqref>A46:A54 A57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355" priority="42">
      <formula>$I29="追加"</formula>
    </cfRule>
    <cfRule type="expression" dxfId="4354" priority="43">
      <formula>$I29="新規"</formula>
    </cfRule>
  </conditionalFormatting>
  <conditionalFormatting sqref="F58:K58 A58:A59">
    <cfRule type="expression" dxfId="4353" priority="41">
      <formula>$C$39=0</formula>
    </cfRule>
  </conditionalFormatting>
  <conditionalFormatting sqref="C37">
    <cfRule type="expression" dxfId="4352" priority="39">
      <formula>$C$37&gt;$B$37/2</formula>
    </cfRule>
    <cfRule type="expression" dxfId="4351" priority="40">
      <formula>$C$37&gt;10000000</formula>
    </cfRule>
  </conditionalFormatting>
  <conditionalFormatting sqref="C38">
    <cfRule type="expression" dxfId="4350" priority="37">
      <formula>$C$38&gt;$B$38/2</formula>
    </cfRule>
    <cfRule type="expression" dxfId="4349" priority="38">
      <formula>$C$38&gt;1000000</formula>
    </cfRule>
  </conditionalFormatting>
  <conditionalFormatting sqref="C39">
    <cfRule type="expression" dxfId="4348" priority="35">
      <formula>$C$39&gt;$B$39/2</formula>
    </cfRule>
    <cfRule type="expression" dxfId="4347" priority="36">
      <formula>$C$39&gt;100000</formula>
    </cfRule>
  </conditionalFormatting>
  <conditionalFormatting sqref="N7">
    <cfRule type="expression" dxfId="4346" priority="32">
      <formula>N7="NG"</formula>
    </cfRule>
  </conditionalFormatting>
  <conditionalFormatting sqref="J23:M24 J27:M30 J32:M34">
    <cfRule type="expression" dxfId="4345" priority="14">
      <formula>$I23="追加"</formula>
    </cfRule>
    <cfRule type="expression" dxfId="4344" priority="34">
      <formula>$I23="新規"</formula>
    </cfRule>
  </conditionalFormatting>
  <conditionalFormatting sqref="B37:B39">
    <cfRule type="expression" dxfId="4343" priority="33">
      <formula>($C37+$D37+$E37)&lt;&gt;$B37</formula>
    </cfRule>
  </conditionalFormatting>
  <conditionalFormatting sqref="N37:P39">
    <cfRule type="expression" dxfId="4342" priority="30">
      <formula>N37="NG"</formula>
    </cfRule>
    <cfRule type="expression" dxfId="4341" priority="31">
      <formula>$N19="NG"</formula>
    </cfRule>
  </conditionalFormatting>
  <conditionalFormatting sqref="P40">
    <cfRule type="expression" dxfId="4340" priority="28">
      <formula>P40="NG"</formula>
    </cfRule>
    <cfRule type="expression" dxfId="4339" priority="29">
      <formula>$N22="NG"</formula>
    </cfRule>
  </conditionalFormatting>
  <conditionalFormatting sqref="N58:N59">
    <cfRule type="expression" dxfId="4338" priority="26">
      <formula>N58="NG"</formula>
    </cfRule>
    <cfRule type="expression" dxfId="4337" priority="27">
      <formula>$N41="NG"</formula>
    </cfRule>
  </conditionalFormatting>
  <conditionalFormatting sqref="N63">
    <cfRule type="expression" dxfId="4336" priority="25">
      <formula>N63="NG"</formula>
    </cfRule>
  </conditionalFormatting>
  <conditionalFormatting sqref="N3">
    <cfRule type="expression" dxfId="4335" priority="23">
      <formula>$N3&lt;&gt;"要修正！"</formula>
    </cfRule>
    <cfRule type="expression" dxfId="4334" priority="24">
      <formula>$N3="要修正！"</formula>
    </cfRule>
  </conditionalFormatting>
  <conditionalFormatting sqref="O32:O34 O23:O30">
    <cfRule type="expression" dxfId="4333" priority="44">
      <formula>O23="NG"</formula>
    </cfRule>
  </conditionalFormatting>
  <conditionalFormatting sqref="A57:B57">
    <cfRule type="expression" dxfId="4332" priority="22">
      <formula>$C$39=0</formula>
    </cfRule>
  </conditionalFormatting>
  <conditionalFormatting sqref="O57">
    <cfRule type="expression" dxfId="4331" priority="21">
      <formula>O57="NG"</formula>
    </cfRule>
  </conditionalFormatting>
  <conditionalFormatting sqref="N57">
    <cfRule type="expression" dxfId="4330" priority="19">
      <formula>N57="NG"</formula>
    </cfRule>
    <cfRule type="expression" dxfId="4329" priority="20">
      <formula>$N40="NG"</formula>
    </cfRule>
  </conditionalFormatting>
  <conditionalFormatting sqref="N70">
    <cfRule type="expression" dxfId="4328" priority="18">
      <formula>N70="NG"</formula>
    </cfRule>
  </conditionalFormatting>
  <conditionalFormatting sqref="N23:N34">
    <cfRule type="expression" dxfId="4327" priority="17">
      <formula>N23="NG"</formula>
    </cfRule>
  </conditionalFormatting>
  <conditionalFormatting sqref="O10:O17">
    <cfRule type="expression" dxfId="4326" priority="15">
      <formula>$O10="NG"</formula>
    </cfRule>
    <cfRule type="expression" dxfId="4325" priority="16">
      <formula>$N1048570="NG"</formula>
    </cfRule>
  </conditionalFormatting>
  <conditionalFormatting sqref="P32:P34 P23:P30">
    <cfRule type="expression" dxfId="4324" priority="13">
      <formula>P23="NG"</formula>
    </cfRule>
  </conditionalFormatting>
  <conditionalFormatting sqref="L31:M31">
    <cfRule type="expression" dxfId="4323" priority="10">
      <formula>$I31="追加"</formula>
    </cfRule>
    <cfRule type="expression" dxfId="4322" priority="11">
      <formula>$I31="新規"</formula>
    </cfRule>
  </conditionalFormatting>
  <conditionalFormatting sqref="J31:M31">
    <cfRule type="expression" dxfId="4321" priority="8">
      <formula>$I31="追加"</formula>
    </cfRule>
    <cfRule type="expression" dxfId="4320" priority="9">
      <formula>$I31="新規"</formula>
    </cfRule>
  </conditionalFormatting>
  <conditionalFormatting sqref="O31">
    <cfRule type="expression" dxfId="4319" priority="12">
      <formula>O31="NG"</formula>
    </cfRule>
  </conditionalFormatting>
  <conditionalFormatting sqref="P31">
    <cfRule type="expression" dxfId="4318" priority="7">
      <formula>P31="NG"</formula>
    </cfRule>
  </conditionalFormatting>
  <conditionalFormatting sqref="L25:M26">
    <cfRule type="expression" dxfId="4317" priority="5">
      <formula>$I25="追加"</formula>
    </cfRule>
    <cfRule type="expression" dxfId="4316" priority="6">
      <formula>$I25="新規"</formula>
    </cfRule>
  </conditionalFormatting>
  <conditionalFormatting sqref="J25:M26">
    <cfRule type="expression" dxfId="4315" priority="3">
      <formula>$I25="追加"</formula>
    </cfRule>
    <cfRule type="expression" dxfId="4314" priority="4">
      <formula>$I25="新規"</formula>
    </cfRule>
  </conditionalFormatting>
  <conditionalFormatting sqref="L7">
    <cfRule type="expression" dxfId="4313" priority="2">
      <formula>$L$7="NG"</formula>
    </cfRule>
  </conditionalFormatting>
  <conditionalFormatting sqref="N4:N5">
    <cfRule type="expression" dxfId="431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778E5AE-06FC-42B0-9A26-517848E7FA15}">
          <x14:formula1>
            <xm:f>リスト!$K$2:$K$3</xm:f>
          </x14:formula1>
          <xm:sqref>A46:A54 A57</xm:sqref>
        </x14:dataValidation>
        <x14:dataValidation type="list" allowBlank="1" showInputMessage="1" showErrorMessage="1" xr:uid="{EAA974F6-38AC-443E-9CDA-394C907B4F6F}">
          <x14:formula1>
            <xm:f>リスト!$J$2:$J$6</xm:f>
          </x14:formula1>
          <xm:sqref>J10:J17</xm:sqref>
        </x14:dataValidation>
        <x14:dataValidation type="list" allowBlank="1" showInputMessage="1" showErrorMessage="1" xr:uid="{BB696659-1C6C-4203-8217-7EA94BA8D2F0}">
          <x14:formula1>
            <xm:f>リスト!$I$2:$I$5</xm:f>
          </x14:formula1>
          <xm:sqref>I10:I17</xm:sqref>
        </x14:dataValidation>
        <x14:dataValidation type="list" allowBlank="1" showInputMessage="1" showErrorMessage="1" xr:uid="{14974775-33AB-49DD-97AE-846DD082373A}">
          <x14:formula1>
            <xm:f>リスト!$H$2:$H$4</xm:f>
          </x14:formula1>
          <xm:sqref>A70:A72 L23:M34</xm:sqref>
        </x14:dataValidation>
        <x14:dataValidation type="list" allowBlank="1" showInputMessage="1" showErrorMessage="1" xr:uid="{6207CF64-A73A-440E-BC69-79FCBB45587F}">
          <x14:formula1>
            <xm:f>リスト!$H$2:$H$3</xm:f>
          </x14:formula1>
          <xm:sqref>A63:A65 A76:A85</xm:sqref>
        </x14:dataValidation>
        <x14:dataValidation type="list" allowBlank="1" showInputMessage="1" showErrorMessage="1" xr:uid="{F07105D0-9FF6-4D53-B4E4-4DC037CB39F2}">
          <x14:formula1>
            <xm:f>リスト!$B$2:$B$11</xm:f>
          </x14:formula1>
          <xm:sqref>H10:H17</xm:sqref>
        </x14:dataValidation>
        <x14:dataValidation type="list" allowBlank="1" showInputMessage="1" showErrorMessage="1" xr:uid="{3D66B172-A1F8-472A-B5A4-86723668B286}">
          <x14:formula1>
            <xm:f>リスト!$A$2:$A$9</xm:f>
          </x14:formula1>
          <xm:sqref>G10:G17</xm:sqref>
        </x14:dataValidation>
        <x14:dataValidation type="list" allowBlank="1" showInputMessage="1" showErrorMessage="1" xr:uid="{3111853F-E7B9-49F6-B6C5-4BE0BDA64AD2}">
          <x14:formula1>
            <xm:f>リスト!$A$3:$A$9</xm:f>
          </x14:formula1>
          <xm:sqref>F10:F17</xm:sqref>
        </x14:dataValidation>
        <x14:dataValidation type="list" allowBlank="1" showInputMessage="1" showErrorMessage="1" xr:uid="{1645BD76-9294-44D9-9B80-48B65670DB20}">
          <x14:formula1>
            <xm:f>リスト!$G$2:$G$4</xm:f>
          </x14:formula1>
          <xm:sqref>I23:I34</xm:sqref>
        </x14:dataValidation>
        <x14:dataValidation type="list" allowBlank="1" showInputMessage="1" showErrorMessage="1" xr:uid="{E3D526FC-60F9-4301-BA24-FD399B55E4E5}">
          <x14:formula1>
            <xm:f>リスト!$C$2:$C$4</xm:f>
          </x14:formula1>
          <xm:sqref>B23:B34</xm:sqref>
        </x14:dataValidation>
        <x14:dataValidation type="list" allowBlank="1" showInputMessage="1" showErrorMessage="1" xr:uid="{3FD3D0A1-7AA4-428C-AC3B-4B913FFF2DA6}">
          <x14:formula1>
            <xm:f>リスト!$D$2:$D$3</xm:f>
          </x14:formula1>
          <xm:sqref>C23:C34</xm:sqref>
        </x14:dataValidation>
        <x14:dataValidation type="list" allowBlank="1" showInputMessage="1" showErrorMessage="1" xr:uid="{7E365EFF-521D-4568-B4DC-9AACB41C2EFE}">
          <x14:formula1>
            <xm:f>リスト!$E$2:$E$22</xm:f>
          </x14:formula1>
          <xm:sqref>D23:D34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16D6-76A2-427D-B801-05D5F597F310}">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375" priority="42">
      <formula>$I29="追加"</formula>
    </cfRule>
    <cfRule type="expression" dxfId="2374" priority="43">
      <formula>$I29="新規"</formula>
    </cfRule>
  </conditionalFormatting>
  <conditionalFormatting sqref="F58:K58 A58:A59">
    <cfRule type="expression" dxfId="2373" priority="41">
      <formula>$C$39=0</formula>
    </cfRule>
  </conditionalFormatting>
  <conditionalFormatting sqref="C37">
    <cfRule type="expression" dxfId="2372" priority="39">
      <formula>$C$37&gt;$B$37/2</formula>
    </cfRule>
    <cfRule type="expression" dxfId="2371" priority="40">
      <formula>$C$37&gt;10000000</formula>
    </cfRule>
  </conditionalFormatting>
  <conditionalFormatting sqref="C38">
    <cfRule type="expression" dxfId="2370" priority="37">
      <formula>$C$38&gt;$B$38/2</formula>
    </cfRule>
    <cfRule type="expression" dxfId="2369" priority="38">
      <formula>$C$38&gt;1000000</formula>
    </cfRule>
  </conditionalFormatting>
  <conditionalFormatting sqref="C39">
    <cfRule type="expression" dxfId="2368" priority="35">
      <formula>$C$39&gt;$B$39/2</formula>
    </cfRule>
    <cfRule type="expression" dxfId="2367" priority="36">
      <formula>$C$39&gt;100000</formula>
    </cfRule>
  </conditionalFormatting>
  <conditionalFormatting sqref="N7">
    <cfRule type="expression" dxfId="2366" priority="32">
      <formula>N7="NG"</formula>
    </cfRule>
  </conditionalFormatting>
  <conditionalFormatting sqref="J23:M24 J27:M30 J32:M34">
    <cfRule type="expression" dxfId="2365" priority="14">
      <formula>$I23="追加"</formula>
    </cfRule>
    <cfRule type="expression" dxfId="2364" priority="34">
      <formula>$I23="新規"</formula>
    </cfRule>
  </conditionalFormatting>
  <conditionalFormatting sqref="B37:B39">
    <cfRule type="expression" dxfId="2363" priority="33">
      <formula>($C37+$D37+$E37)&lt;&gt;$B37</formula>
    </cfRule>
  </conditionalFormatting>
  <conditionalFormatting sqref="N37:P39">
    <cfRule type="expression" dxfId="2362" priority="30">
      <formula>N37="NG"</formula>
    </cfRule>
    <cfRule type="expression" dxfId="2361" priority="31">
      <formula>$N19="NG"</formula>
    </cfRule>
  </conditionalFormatting>
  <conditionalFormatting sqref="P40">
    <cfRule type="expression" dxfId="2360" priority="28">
      <formula>P40="NG"</formula>
    </cfRule>
    <cfRule type="expression" dxfId="2359" priority="29">
      <formula>$N22="NG"</formula>
    </cfRule>
  </conditionalFormatting>
  <conditionalFormatting sqref="N58:N59">
    <cfRule type="expression" dxfId="2358" priority="26">
      <formula>N58="NG"</formula>
    </cfRule>
    <cfRule type="expression" dxfId="2357" priority="27">
      <formula>$N41="NG"</formula>
    </cfRule>
  </conditionalFormatting>
  <conditionalFormatting sqref="N63">
    <cfRule type="expression" dxfId="2356" priority="25">
      <formula>N63="NG"</formula>
    </cfRule>
  </conditionalFormatting>
  <conditionalFormatting sqref="N3">
    <cfRule type="expression" dxfId="2355" priority="23">
      <formula>$N3&lt;&gt;"要修正！"</formula>
    </cfRule>
    <cfRule type="expression" dxfId="2354" priority="24">
      <formula>$N3="要修正！"</formula>
    </cfRule>
  </conditionalFormatting>
  <conditionalFormatting sqref="O32:O34 O23:O30">
    <cfRule type="expression" dxfId="2353" priority="44">
      <formula>O23="NG"</formula>
    </cfRule>
  </conditionalFormatting>
  <conditionalFormatting sqref="A57:B57">
    <cfRule type="expression" dxfId="2352" priority="22">
      <formula>$C$39=0</formula>
    </cfRule>
  </conditionalFormatting>
  <conditionalFormatting sqref="O57">
    <cfRule type="expression" dxfId="2351" priority="21">
      <formula>O57="NG"</formula>
    </cfRule>
  </conditionalFormatting>
  <conditionalFormatting sqref="N57">
    <cfRule type="expression" dxfId="2350" priority="19">
      <formula>N57="NG"</formula>
    </cfRule>
    <cfRule type="expression" dxfId="2349" priority="20">
      <formula>$N40="NG"</formula>
    </cfRule>
  </conditionalFormatting>
  <conditionalFormatting sqref="N70">
    <cfRule type="expression" dxfId="2348" priority="18">
      <formula>N70="NG"</formula>
    </cfRule>
  </conditionalFormatting>
  <conditionalFormatting sqref="N23:N34">
    <cfRule type="expression" dxfId="2347" priority="17">
      <formula>N23="NG"</formula>
    </cfRule>
  </conditionalFormatting>
  <conditionalFormatting sqref="O10:O17">
    <cfRule type="expression" dxfId="2346" priority="15">
      <formula>$O10="NG"</formula>
    </cfRule>
    <cfRule type="expression" dxfId="2345" priority="16">
      <formula>$N1048570="NG"</formula>
    </cfRule>
  </conditionalFormatting>
  <conditionalFormatting sqref="P32:P34 P23:P30">
    <cfRule type="expression" dxfId="2344" priority="13">
      <formula>P23="NG"</formula>
    </cfRule>
  </conditionalFormatting>
  <conditionalFormatting sqref="L31:M31">
    <cfRule type="expression" dxfId="2343" priority="10">
      <formula>$I31="追加"</formula>
    </cfRule>
    <cfRule type="expression" dxfId="2342" priority="11">
      <formula>$I31="新規"</formula>
    </cfRule>
  </conditionalFormatting>
  <conditionalFormatting sqref="J31:M31">
    <cfRule type="expression" dxfId="2341" priority="8">
      <formula>$I31="追加"</formula>
    </cfRule>
    <cfRule type="expression" dxfId="2340" priority="9">
      <formula>$I31="新規"</formula>
    </cfRule>
  </conditionalFormatting>
  <conditionalFormatting sqref="O31">
    <cfRule type="expression" dxfId="2339" priority="12">
      <formula>O31="NG"</formula>
    </cfRule>
  </conditionalFormatting>
  <conditionalFormatting sqref="P31">
    <cfRule type="expression" dxfId="2338" priority="7">
      <formula>P31="NG"</formula>
    </cfRule>
  </conditionalFormatting>
  <conditionalFormatting sqref="L25:M26">
    <cfRule type="expression" dxfId="2337" priority="5">
      <formula>$I25="追加"</formula>
    </cfRule>
    <cfRule type="expression" dxfId="2336" priority="6">
      <formula>$I25="新規"</formula>
    </cfRule>
  </conditionalFormatting>
  <conditionalFormatting sqref="J25:M26">
    <cfRule type="expression" dxfId="2335" priority="3">
      <formula>$I25="追加"</formula>
    </cfRule>
    <cfRule type="expression" dxfId="2334" priority="4">
      <formula>$I25="新規"</formula>
    </cfRule>
  </conditionalFormatting>
  <conditionalFormatting sqref="L7">
    <cfRule type="expression" dxfId="2333" priority="2">
      <formula>$L$7="NG"</formula>
    </cfRule>
  </conditionalFormatting>
  <conditionalFormatting sqref="N4:N5">
    <cfRule type="expression" dxfId="233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9AC0084-96CA-45F1-8728-CBFF81B3789F}">
          <x14:formula1>
            <xm:f>リスト!$E$2:$E$22</xm:f>
          </x14:formula1>
          <xm:sqref>D23:D34</xm:sqref>
        </x14:dataValidation>
        <x14:dataValidation type="list" allowBlank="1" showInputMessage="1" showErrorMessage="1" xr:uid="{FA21C953-658D-4567-A90F-D6B15BCF8673}">
          <x14:formula1>
            <xm:f>リスト!$D$2:$D$3</xm:f>
          </x14:formula1>
          <xm:sqref>C23:C34</xm:sqref>
        </x14:dataValidation>
        <x14:dataValidation type="list" allowBlank="1" showInputMessage="1" showErrorMessage="1" xr:uid="{492B9727-E501-47E2-9E4E-F6357B2DA2A3}">
          <x14:formula1>
            <xm:f>リスト!$C$2:$C$4</xm:f>
          </x14:formula1>
          <xm:sqref>B23:B34</xm:sqref>
        </x14:dataValidation>
        <x14:dataValidation type="list" allowBlank="1" showInputMessage="1" showErrorMessage="1" xr:uid="{0734D10B-8C4E-44D9-8868-7949D7758393}">
          <x14:formula1>
            <xm:f>リスト!$G$2:$G$4</xm:f>
          </x14:formula1>
          <xm:sqref>I23:I34</xm:sqref>
        </x14:dataValidation>
        <x14:dataValidation type="list" allowBlank="1" showInputMessage="1" showErrorMessage="1" xr:uid="{AC2DF880-9861-4516-861B-B5BF531CF5DA}">
          <x14:formula1>
            <xm:f>リスト!$A$3:$A$9</xm:f>
          </x14:formula1>
          <xm:sqref>F10:F17</xm:sqref>
        </x14:dataValidation>
        <x14:dataValidation type="list" allowBlank="1" showInputMessage="1" showErrorMessage="1" xr:uid="{0B2E29F1-8FAC-496D-98E8-2BBCDA7DAD8B}">
          <x14:formula1>
            <xm:f>リスト!$A$2:$A$9</xm:f>
          </x14:formula1>
          <xm:sqref>G10:G17</xm:sqref>
        </x14:dataValidation>
        <x14:dataValidation type="list" allowBlank="1" showInputMessage="1" showErrorMessage="1" xr:uid="{DD2196AC-CD78-48C9-BD24-09A3B3E853A8}">
          <x14:formula1>
            <xm:f>リスト!$B$2:$B$11</xm:f>
          </x14:formula1>
          <xm:sqref>H10:H17</xm:sqref>
        </x14:dataValidation>
        <x14:dataValidation type="list" allowBlank="1" showInputMessage="1" showErrorMessage="1" xr:uid="{BB98E40C-025E-4377-817E-B7E38C7FEA9C}">
          <x14:formula1>
            <xm:f>リスト!$H$2:$H$3</xm:f>
          </x14:formula1>
          <xm:sqref>A63:A65 A76:A85</xm:sqref>
        </x14:dataValidation>
        <x14:dataValidation type="list" allowBlank="1" showInputMessage="1" showErrorMessage="1" xr:uid="{C1CD1565-15DD-4AE5-82D6-C105657A2C26}">
          <x14:formula1>
            <xm:f>リスト!$H$2:$H$4</xm:f>
          </x14:formula1>
          <xm:sqref>A70:A72 L23:M34</xm:sqref>
        </x14:dataValidation>
        <x14:dataValidation type="list" allowBlank="1" showInputMessage="1" showErrorMessage="1" xr:uid="{2D800CF2-69E5-470D-9C75-3527A34EE7AD}">
          <x14:formula1>
            <xm:f>リスト!$I$2:$I$5</xm:f>
          </x14:formula1>
          <xm:sqref>I10:I17</xm:sqref>
        </x14:dataValidation>
        <x14:dataValidation type="list" allowBlank="1" showInputMessage="1" showErrorMessage="1" xr:uid="{5567A674-5AAC-47FD-9686-601858D9FCB1}">
          <x14:formula1>
            <xm:f>リスト!$J$2:$J$6</xm:f>
          </x14:formula1>
          <xm:sqref>J10:J17</xm:sqref>
        </x14:dataValidation>
        <x14:dataValidation type="list" allowBlank="1" showInputMessage="1" showErrorMessage="1" xr:uid="{54298D7C-82EF-42D3-BD07-51EDE233C36A}">
          <x14:formula1>
            <xm:f>リスト!$K$2:$K$3</xm:f>
          </x14:formula1>
          <xm:sqref>A46:A54 A57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2692-4042-4520-9CDA-7148EF71F6D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331" priority="42">
      <formula>$I29="追加"</formula>
    </cfRule>
    <cfRule type="expression" dxfId="2330" priority="43">
      <formula>$I29="新規"</formula>
    </cfRule>
  </conditionalFormatting>
  <conditionalFormatting sqref="F58:K58 A58:A59">
    <cfRule type="expression" dxfId="2329" priority="41">
      <formula>$C$39=0</formula>
    </cfRule>
  </conditionalFormatting>
  <conditionalFormatting sqref="C37">
    <cfRule type="expression" dxfId="2328" priority="39">
      <formula>$C$37&gt;$B$37/2</formula>
    </cfRule>
    <cfRule type="expression" dxfId="2327" priority="40">
      <formula>$C$37&gt;10000000</formula>
    </cfRule>
  </conditionalFormatting>
  <conditionalFormatting sqref="C38">
    <cfRule type="expression" dxfId="2326" priority="37">
      <formula>$C$38&gt;$B$38/2</formula>
    </cfRule>
    <cfRule type="expression" dxfId="2325" priority="38">
      <formula>$C$38&gt;1000000</formula>
    </cfRule>
  </conditionalFormatting>
  <conditionalFormatting sqref="C39">
    <cfRule type="expression" dxfId="2324" priority="35">
      <formula>$C$39&gt;$B$39/2</formula>
    </cfRule>
    <cfRule type="expression" dxfId="2323" priority="36">
      <formula>$C$39&gt;100000</formula>
    </cfRule>
  </conditionalFormatting>
  <conditionalFormatting sqref="N7">
    <cfRule type="expression" dxfId="2322" priority="32">
      <formula>N7="NG"</formula>
    </cfRule>
  </conditionalFormatting>
  <conditionalFormatting sqref="J23:M24 J27:M30 J32:M34">
    <cfRule type="expression" dxfId="2321" priority="14">
      <formula>$I23="追加"</formula>
    </cfRule>
    <cfRule type="expression" dxfId="2320" priority="34">
      <formula>$I23="新規"</formula>
    </cfRule>
  </conditionalFormatting>
  <conditionalFormatting sqref="B37:B39">
    <cfRule type="expression" dxfId="2319" priority="33">
      <formula>($C37+$D37+$E37)&lt;&gt;$B37</formula>
    </cfRule>
  </conditionalFormatting>
  <conditionalFormatting sqref="N37:P39">
    <cfRule type="expression" dxfId="2318" priority="30">
      <formula>N37="NG"</formula>
    </cfRule>
    <cfRule type="expression" dxfId="2317" priority="31">
      <formula>$N19="NG"</formula>
    </cfRule>
  </conditionalFormatting>
  <conditionalFormatting sqref="P40">
    <cfRule type="expression" dxfId="2316" priority="28">
      <formula>P40="NG"</formula>
    </cfRule>
    <cfRule type="expression" dxfId="2315" priority="29">
      <formula>$N22="NG"</formula>
    </cfRule>
  </conditionalFormatting>
  <conditionalFormatting sqref="N58:N59">
    <cfRule type="expression" dxfId="2314" priority="26">
      <formula>N58="NG"</formula>
    </cfRule>
    <cfRule type="expression" dxfId="2313" priority="27">
      <formula>$N41="NG"</formula>
    </cfRule>
  </conditionalFormatting>
  <conditionalFormatting sqref="N63">
    <cfRule type="expression" dxfId="2312" priority="25">
      <formula>N63="NG"</formula>
    </cfRule>
  </conditionalFormatting>
  <conditionalFormatting sqref="N3">
    <cfRule type="expression" dxfId="2311" priority="23">
      <formula>$N3&lt;&gt;"要修正！"</formula>
    </cfRule>
    <cfRule type="expression" dxfId="2310" priority="24">
      <formula>$N3="要修正！"</formula>
    </cfRule>
  </conditionalFormatting>
  <conditionalFormatting sqref="O32:O34 O23:O30">
    <cfRule type="expression" dxfId="2309" priority="44">
      <formula>O23="NG"</formula>
    </cfRule>
  </conditionalFormatting>
  <conditionalFormatting sqref="A57:B57">
    <cfRule type="expression" dxfId="2308" priority="22">
      <formula>$C$39=0</formula>
    </cfRule>
  </conditionalFormatting>
  <conditionalFormatting sqref="O57">
    <cfRule type="expression" dxfId="2307" priority="21">
      <formula>O57="NG"</formula>
    </cfRule>
  </conditionalFormatting>
  <conditionalFormatting sqref="N57">
    <cfRule type="expression" dxfId="2306" priority="19">
      <formula>N57="NG"</formula>
    </cfRule>
    <cfRule type="expression" dxfId="2305" priority="20">
      <formula>$N40="NG"</formula>
    </cfRule>
  </conditionalFormatting>
  <conditionalFormatting sqref="N70">
    <cfRule type="expression" dxfId="2304" priority="18">
      <formula>N70="NG"</formula>
    </cfRule>
  </conditionalFormatting>
  <conditionalFormatting sqref="N23:N34">
    <cfRule type="expression" dxfId="2303" priority="17">
      <formula>N23="NG"</formula>
    </cfRule>
  </conditionalFormatting>
  <conditionalFormatting sqref="O10:O17">
    <cfRule type="expression" dxfId="2302" priority="15">
      <formula>$O10="NG"</formula>
    </cfRule>
    <cfRule type="expression" dxfId="2301" priority="16">
      <formula>$N1048570="NG"</formula>
    </cfRule>
  </conditionalFormatting>
  <conditionalFormatting sqref="P32:P34 P23:P30">
    <cfRule type="expression" dxfId="2300" priority="13">
      <formula>P23="NG"</formula>
    </cfRule>
  </conditionalFormatting>
  <conditionalFormatting sqref="L31:M31">
    <cfRule type="expression" dxfId="2299" priority="10">
      <formula>$I31="追加"</formula>
    </cfRule>
    <cfRule type="expression" dxfId="2298" priority="11">
      <formula>$I31="新規"</formula>
    </cfRule>
  </conditionalFormatting>
  <conditionalFormatting sqref="J31:M31">
    <cfRule type="expression" dxfId="2297" priority="8">
      <formula>$I31="追加"</formula>
    </cfRule>
    <cfRule type="expression" dxfId="2296" priority="9">
      <formula>$I31="新規"</formula>
    </cfRule>
  </conditionalFormatting>
  <conditionalFormatting sqref="O31">
    <cfRule type="expression" dxfId="2295" priority="12">
      <formula>O31="NG"</formula>
    </cfRule>
  </conditionalFormatting>
  <conditionalFormatting sqref="P31">
    <cfRule type="expression" dxfId="2294" priority="7">
      <formula>P31="NG"</formula>
    </cfRule>
  </conditionalFormatting>
  <conditionalFormatting sqref="L25:M26">
    <cfRule type="expression" dxfId="2293" priority="5">
      <formula>$I25="追加"</formula>
    </cfRule>
    <cfRule type="expression" dxfId="2292" priority="6">
      <formula>$I25="新規"</formula>
    </cfRule>
  </conditionalFormatting>
  <conditionalFormatting sqref="J25:M26">
    <cfRule type="expression" dxfId="2291" priority="3">
      <formula>$I25="追加"</formula>
    </cfRule>
    <cfRule type="expression" dxfId="2290" priority="4">
      <formula>$I25="新規"</formula>
    </cfRule>
  </conditionalFormatting>
  <conditionalFormatting sqref="L7">
    <cfRule type="expression" dxfId="2289" priority="2">
      <formula>$L$7="NG"</formula>
    </cfRule>
  </conditionalFormatting>
  <conditionalFormatting sqref="N4:N5">
    <cfRule type="expression" dxfId="228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05C8F84-2380-4F81-8184-79C791C01582}">
          <x14:formula1>
            <xm:f>リスト!$K$2:$K$3</xm:f>
          </x14:formula1>
          <xm:sqref>A46:A54 A57</xm:sqref>
        </x14:dataValidation>
        <x14:dataValidation type="list" allowBlank="1" showInputMessage="1" showErrorMessage="1" xr:uid="{53059FAE-C008-4651-8845-071A83F1299B}">
          <x14:formula1>
            <xm:f>リスト!$J$2:$J$6</xm:f>
          </x14:formula1>
          <xm:sqref>J10:J17</xm:sqref>
        </x14:dataValidation>
        <x14:dataValidation type="list" allowBlank="1" showInputMessage="1" showErrorMessage="1" xr:uid="{148CA9B0-140C-4C73-894B-284861BAB0C6}">
          <x14:formula1>
            <xm:f>リスト!$I$2:$I$5</xm:f>
          </x14:formula1>
          <xm:sqref>I10:I17</xm:sqref>
        </x14:dataValidation>
        <x14:dataValidation type="list" allowBlank="1" showInputMessage="1" showErrorMessage="1" xr:uid="{EBEDD6FC-3A68-4D08-9870-A168AD103854}">
          <x14:formula1>
            <xm:f>リスト!$H$2:$H$4</xm:f>
          </x14:formula1>
          <xm:sqref>A70:A72 L23:M34</xm:sqref>
        </x14:dataValidation>
        <x14:dataValidation type="list" allowBlank="1" showInputMessage="1" showErrorMessage="1" xr:uid="{0B921ED2-6C11-4316-BC68-BED1AAED843E}">
          <x14:formula1>
            <xm:f>リスト!$H$2:$H$3</xm:f>
          </x14:formula1>
          <xm:sqref>A63:A65 A76:A85</xm:sqref>
        </x14:dataValidation>
        <x14:dataValidation type="list" allowBlank="1" showInputMessage="1" showErrorMessage="1" xr:uid="{578FA9F8-D658-4F99-89C9-42B71C905F3A}">
          <x14:formula1>
            <xm:f>リスト!$B$2:$B$11</xm:f>
          </x14:formula1>
          <xm:sqref>H10:H17</xm:sqref>
        </x14:dataValidation>
        <x14:dataValidation type="list" allowBlank="1" showInputMessage="1" showErrorMessage="1" xr:uid="{DD70CACE-4D4A-4E1D-93A4-FE2FA438849A}">
          <x14:formula1>
            <xm:f>リスト!$A$2:$A$9</xm:f>
          </x14:formula1>
          <xm:sqref>G10:G17</xm:sqref>
        </x14:dataValidation>
        <x14:dataValidation type="list" allowBlank="1" showInputMessage="1" showErrorMessage="1" xr:uid="{A085DE05-6206-489D-8B9F-1D325C3EE9F1}">
          <x14:formula1>
            <xm:f>リスト!$A$3:$A$9</xm:f>
          </x14:formula1>
          <xm:sqref>F10:F17</xm:sqref>
        </x14:dataValidation>
        <x14:dataValidation type="list" allowBlank="1" showInputMessage="1" showErrorMessage="1" xr:uid="{1CC6B3DD-4EDA-459C-BB90-C702BE6D27F6}">
          <x14:formula1>
            <xm:f>リスト!$G$2:$G$4</xm:f>
          </x14:formula1>
          <xm:sqref>I23:I34</xm:sqref>
        </x14:dataValidation>
        <x14:dataValidation type="list" allowBlank="1" showInputMessage="1" showErrorMessage="1" xr:uid="{9D2BCE70-99F5-4361-B7F3-1E19907797C0}">
          <x14:formula1>
            <xm:f>リスト!$C$2:$C$4</xm:f>
          </x14:formula1>
          <xm:sqref>B23:B34</xm:sqref>
        </x14:dataValidation>
        <x14:dataValidation type="list" allowBlank="1" showInputMessage="1" showErrorMessage="1" xr:uid="{5B525469-BDC6-4B66-83DD-7B92055E0324}">
          <x14:formula1>
            <xm:f>リスト!$D$2:$D$3</xm:f>
          </x14:formula1>
          <xm:sqref>C23:C34</xm:sqref>
        </x14:dataValidation>
        <x14:dataValidation type="list" allowBlank="1" showInputMessage="1" showErrorMessage="1" xr:uid="{06A41F84-1087-485F-A411-570181788E3C}">
          <x14:formula1>
            <xm:f>リスト!$E$2:$E$22</xm:f>
          </x14:formula1>
          <xm:sqref>D23:D34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ABA2-6743-46CE-900F-628299F03542}">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287" priority="42">
      <formula>$I29="追加"</formula>
    </cfRule>
    <cfRule type="expression" dxfId="2286" priority="43">
      <formula>$I29="新規"</formula>
    </cfRule>
  </conditionalFormatting>
  <conditionalFormatting sqref="F58:K58 A58:A59">
    <cfRule type="expression" dxfId="2285" priority="41">
      <formula>$C$39=0</formula>
    </cfRule>
  </conditionalFormatting>
  <conditionalFormatting sqref="C37">
    <cfRule type="expression" dxfId="2284" priority="39">
      <formula>$C$37&gt;$B$37/2</formula>
    </cfRule>
    <cfRule type="expression" dxfId="2283" priority="40">
      <formula>$C$37&gt;10000000</formula>
    </cfRule>
  </conditionalFormatting>
  <conditionalFormatting sqref="C38">
    <cfRule type="expression" dxfId="2282" priority="37">
      <formula>$C$38&gt;$B$38/2</formula>
    </cfRule>
    <cfRule type="expression" dxfId="2281" priority="38">
      <formula>$C$38&gt;1000000</formula>
    </cfRule>
  </conditionalFormatting>
  <conditionalFormatting sqref="C39">
    <cfRule type="expression" dxfId="2280" priority="35">
      <formula>$C$39&gt;$B$39/2</formula>
    </cfRule>
    <cfRule type="expression" dxfId="2279" priority="36">
      <formula>$C$39&gt;100000</formula>
    </cfRule>
  </conditionalFormatting>
  <conditionalFormatting sqref="N7">
    <cfRule type="expression" dxfId="2278" priority="32">
      <formula>N7="NG"</formula>
    </cfRule>
  </conditionalFormatting>
  <conditionalFormatting sqref="J23:M24 J27:M30 J32:M34">
    <cfRule type="expression" dxfId="2277" priority="14">
      <formula>$I23="追加"</formula>
    </cfRule>
    <cfRule type="expression" dxfId="2276" priority="34">
      <formula>$I23="新規"</formula>
    </cfRule>
  </conditionalFormatting>
  <conditionalFormatting sqref="B37:B39">
    <cfRule type="expression" dxfId="2275" priority="33">
      <formula>($C37+$D37+$E37)&lt;&gt;$B37</formula>
    </cfRule>
  </conditionalFormatting>
  <conditionalFormatting sqref="N37:P39">
    <cfRule type="expression" dxfId="2274" priority="30">
      <formula>N37="NG"</formula>
    </cfRule>
    <cfRule type="expression" dxfId="2273" priority="31">
      <formula>$N19="NG"</formula>
    </cfRule>
  </conditionalFormatting>
  <conditionalFormatting sqref="P40">
    <cfRule type="expression" dxfId="2272" priority="28">
      <formula>P40="NG"</formula>
    </cfRule>
    <cfRule type="expression" dxfId="2271" priority="29">
      <formula>$N22="NG"</formula>
    </cfRule>
  </conditionalFormatting>
  <conditionalFormatting sqref="N58:N59">
    <cfRule type="expression" dxfId="2270" priority="26">
      <formula>N58="NG"</formula>
    </cfRule>
    <cfRule type="expression" dxfId="2269" priority="27">
      <formula>$N41="NG"</formula>
    </cfRule>
  </conditionalFormatting>
  <conditionalFormatting sqref="N63">
    <cfRule type="expression" dxfId="2268" priority="25">
      <formula>N63="NG"</formula>
    </cfRule>
  </conditionalFormatting>
  <conditionalFormatting sqref="N3">
    <cfRule type="expression" dxfId="2267" priority="23">
      <formula>$N3&lt;&gt;"要修正！"</formula>
    </cfRule>
    <cfRule type="expression" dxfId="2266" priority="24">
      <formula>$N3="要修正！"</formula>
    </cfRule>
  </conditionalFormatting>
  <conditionalFormatting sqref="O32:O34 O23:O30">
    <cfRule type="expression" dxfId="2265" priority="44">
      <formula>O23="NG"</formula>
    </cfRule>
  </conditionalFormatting>
  <conditionalFormatting sqref="A57:B57">
    <cfRule type="expression" dxfId="2264" priority="22">
      <formula>$C$39=0</formula>
    </cfRule>
  </conditionalFormatting>
  <conditionalFormatting sqref="O57">
    <cfRule type="expression" dxfId="2263" priority="21">
      <formula>O57="NG"</formula>
    </cfRule>
  </conditionalFormatting>
  <conditionalFormatting sqref="N57">
    <cfRule type="expression" dxfId="2262" priority="19">
      <formula>N57="NG"</formula>
    </cfRule>
    <cfRule type="expression" dxfId="2261" priority="20">
      <formula>$N40="NG"</formula>
    </cfRule>
  </conditionalFormatting>
  <conditionalFormatting sqref="N70">
    <cfRule type="expression" dxfId="2260" priority="18">
      <formula>N70="NG"</formula>
    </cfRule>
  </conditionalFormatting>
  <conditionalFormatting sqref="N23:N34">
    <cfRule type="expression" dxfId="2259" priority="17">
      <formula>N23="NG"</formula>
    </cfRule>
  </conditionalFormatting>
  <conditionalFormatting sqref="O10:O17">
    <cfRule type="expression" dxfId="2258" priority="15">
      <formula>$O10="NG"</formula>
    </cfRule>
    <cfRule type="expression" dxfId="2257" priority="16">
      <formula>$N1048570="NG"</formula>
    </cfRule>
  </conditionalFormatting>
  <conditionalFormatting sqref="P32:P34 P23:P30">
    <cfRule type="expression" dxfId="2256" priority="13">
      <formula>P23="NG"</formula>
    </cfRule>
  </conditionalFormatting>
  <conditionalFormatting sqref="L31:M31">
    <cfRule type="expression" dxfId="2255" priority="10">
      <formula>$I31="追加"</formula>
    </cfRule>
    <cfRule type="expression" dxfId="2254" priority="11">
      <formula>$I31="新規"</formula>
    </cfRule>
  </conditionalFormatting>
  <conditionalFormatting sqref="J31:M31">
    <cfRule type="expression" dxfId="2253" priority="8">
      <formula>$I31="追加"</formula>
    </cfRule>
    <cfRule type="expression" dxfId="2252" priority="9">
      <formula>$I31="新規"</formula>
    </cfRule>
  </conditionalFormatting>
  <conditionalFormatting sqref="O31">
    <cfRule type="expression" dxfId="2251" priority="12">
      <formula>O31="NG"</formula>
    </cfRule>
  </conditionalFormatting>
  <conditionalFormatting sqref="P31">
    <cfRule type="expression" dxfId="2250" priority="7">
      <formula>P31="NG"</formula>
    </cfRule>
  </conditionalFormatting>
  <conditionalFormatting sqref="L25:M26">
    <cfRule type="expression" dxfId="2249" priority="5">
      <formula>$I25="追加"</formula>
    </cfRule>
    <cfRule type="expression" dxfId="2248" priority="6">
      <formula>$I25="新規"</formula>
    </cfRule>
  </conditionalFormatting>
  <conditionalFormatting sqref="J25:M26">
    <cfRule type="expression" dxfId="2247" priority="3">
      <formula>$I25="追加"</formula>
    </cfRule>
    <cfRule type="expression" dxfId="2246" priority="4">
      <formula>$I25="新規"</formula>
    </cfRule>
  </conditionalFormatting>
  <conditionalFormatting sqref="L7">
    <cfRule type="expression" dxfId="2245" priority="2">
      <formula>$L$7="NG"</formula>
    </cfRule>
  </conditionalFormatting>
  <conditionalFormatting sqref="N4:N5">
    <cfRule type="expression" dxfId="224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C626832-D07F-4586-8D6C-54F7C971F688}">
          <x14:formula1>
            <xm:f>リスト!$E$2:$E$22</xm:f>
          </x14:formula1>
          <xm:sqref>D23:D34</xm:sqref>
        </x14:dataValidation>
        <x14:dataValidation type="list" allowBlank="1" showInputMessage="1" showErrorMessage="1" xr:uid="{CD6F235A-C61F-423A-A938-6E1B33B58845}">
          <x14:formula1>
            <xm:f>リスト!$D$2:$D$3</xm:f>
          </x14:formula1>
          <xm:sqref>C23:C34</xm:sqref>
        </x14:dataValidation>
        <x14:dataValidation type="list" allowBlank="1" showInputMessage="1" showErrorMessage="1" xr:uid="{1B4ACDBD-C523-4932-B0D9-CF55FF5FDE21}">
          <x14:formula1>
            <xm:f>リスト!$C$2:$C$4</xm:f>
          </x14:formula1>
          <xm:sqref>B23:B34</xm:sqref>
        </x14:dataValidation>
        <x14:dataValidation type="list" allowBlank="1" showInputMessage="1" showErrorMessage="1" xr:uid="{F0F30D18-FE7D-4B83-84BD-104AC114EBE3}">
          <x14:formula1>
            <xm:f>リスト!$G$2:$G$4</xm:f>
          </x14:formula1>
          <xm:sqref>I23:I34</xm:sqref>
        </x14:dataValidation>
        <x14:dataValidation type="list" allowBlank="1" showInputMessage="1" showErrorMessage="1" xr:uid="{1904A1D3-AC79-4A1F-B9FD-D2274F9ECFBB}">
          <x14:formula1>
            <xm:f>リスト!$A$3:$A$9</xm:f>
          </x14:formula1>
          <xm:sqref>F10:F17</xm:sqref>
        </x14:dataValidation>
        <x14:dataValidation type="list" allowBlank="1" showInputMessage="1" showErrorMessage="1" xr:uid="{5273537C-95E4-475A-B5E6-399C0960ACB7}">
          <x14:formula1>
            <xm:f>リスト!$A$2:$A$9</xm:f>
          </x14:formula1>
          <xm:sqref>G10:G17</xm:sqref>
        </x14:dataValidation>
        <x14:dataValidation type="list" allowBlank="1" showInputMessage="1" showErrorMessage="1" xr:uid="{CB0A2CC7-3DF1-4961-BFCA-96F115697C2C}">
          <x14:formula1>
            <xm:f>リスト!$B$2:$B$11</xm:f>
          </x14:formula1>
          <xm:sqref>H10:H17</xm:sqref>
        </x14:dataValidation>
        <x14:dataValidation type="list" allowBlank="1" showInputMessage="1" showErrorMessage="1" xr:uid="{86FEA032-ED13-46AE-8A0C-9AB2BC6BA557}">
          <x14:formula1>
            <xm:f>リスト!$H$2:$H$3</xm:f>
          </x14:formula1>
          <xm:sqref>A63:A65 A76:A85</xm:sqref>
        </x14:dataValidation>
        <x14:dataValidation type="list" allowBlank="1" showInputMessage="1" showErrorMessage="1" xr:uid="{6DD25641-E14B-476E-802C-C294ABF76929}">
          <x14:formula1>
            <xm:f>リスト!$H$2:$H$4</xm:f>
          </x14:formula1>
          <xm:sqref>A70:A72 L23:M34</xm:sqref>
        </x14:dataValidation>
        <x14:dataValidation type="list" allowBlank="1" showInputMessage="1" showErrorMessage="1" xr:uid="{99237889-2DAC-448C-8705-75F5A8604309}">
          <x14:formula1>
            <xm:f>リスト!$I$2:$I$5</xm:f>
          </x14:formula1>
          <xm:sqref>I10:I17</xm:sqref>
        </x14:dataValidation>
        <x14:dataValidation type="list" allowBlank="1" showInputMessage="1" showErrorMessage="1" xr:uid="{966D1D5C-17AB-4000-96FE-0A79519C88F4}">
          <x14:formula1>
            <xm:f>リスト!$J$2:$J$6</xm:f>
          </x14:formula1>
          <xm:sqref>J10:J17</xm:sqref>
        </x14:dataValidation>
        <x14:dataValidation type="list" allowBlank="1" showInputMessage="1" showErrorMessage="1" xr:uid="{34CDA7C6-E2CA-4D3C-8F16-7B7C85D443C8}">
          <x14:formula1>
            <xm:f>リスト!$K$2:$K$3</xm:f>
          </x14:formula1>
          <xm:sqref>A46:A54 A57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73F37-A625-4935-84D2-07AA9E57544D}">
  <dimension ref="A1:U85"/>
  <sheetViews>
    <sheetView view="pageBreakPreview" topLeftCell="A1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243" priority="42">
      <formula>$I29="追加"</formula>
    </cfRule>
    <cfRule type="expression" dxfId="2242" priority="43">
      <formula>$I29="新規"</formula>
    </cfRule>
  </conditionalFormatting>
  <conditionalFormatting sqref="F58:K58 A58:A59">
    <cfRule type="expression" dxfId="2241" priority="41">
      <formula>$C$39=0</formula>
    </cfRule>
  </conditionalFormatting>
  <conditionalFormatting sqref="C37">
    <cfRule type="expression" dxfId="2240" priority="39">
      <formula>$C$37&gt;$B$37/2</formula>
    </cfRule>
    <cfRule type="expression" dxfId="2239" priority="40">
      <formula>$C$37&gt;10000000</formula>
    </cfRule>
  </conditionalFormatting>
  <conditionalFormatting sqref="C38">
    <cfRule type="expression" dxfId="2238" priority="37">
      <formula>$C$38&gt;$B$38/2</formula>
    </cfRule>
    <cfRule type="expression" dxfId="2237" priority="38">
      <formula>$C$38&gt;1000000</formula>
    </cfRule>
  </conditionalFormatting>
  <conditionalFormatting sqref="C39">
    <cfRule type="expression" dxfId="2236" priority="35">
      <formula>$C$39&gt;$B$39/2</formula>
    </cfRule>
    <cfRule type="expression" dxfId="2235" priority="36">
      <formula>$C$39&gt;100000</formula>
    </cfRule>
  </conditionalFormatting>
  <conditionalFormatting sqref="N7">
    <cfRule type="expression" dxfId="2234" priority="32">
      <formula>N7="NG"</formula>
    </cfRule>
  </conditionalFormatting>
  <conditionalFormatting sqref="J23:M24 J27:M30 J32:M34">
    <cfRule type="expression" dxfId="2233" priority="14">
      <formula>$I23="追加"</formula>
    </cfRule>
    <cfRule type="expression" dxfId="2232" priority="34">
      <formula>$I23="新規"</formula>
    </cfRule>
  </conditionalFormatting>
  <conditionalFormatting sqref="B37:B39">
    <cfRule type="expression" dxfId="2231" priority="33">
      <formula>($C37+$D37+$E37)&lt;&gt;$B37</formula>
    </cfRule>
  </conditionalFormatting>
  <conditionalFormatting sqref="N37:P39">
    <cfRule type="expression" dxfId="2230" priority="30">
      <formula>N37="NG"</formula>
    </cfRule>
    <cfRule type="expression" dxfId="2229" priority="31">
      <formula>$N19="NG"</formula>
    </cfRule>
  </conditionalFormatting>
  <conditionalFormatting sqref="P40">
    <cfRule type="expression" dxfId="2228" priority="28">
      <formula>P40="NG"</formula>
    </cfRule>
    <cfRule type="expression" dxfId="2227" priority="29">
      <formula>$N22="NG"</formula>
    </cfRule>
  </conditionalFormatting>
  <conditionalFormatting sqref="N58:N59">
    <cfRule type="expression" dxfId="2226" priority="26">
      <formula>N58="NG"</formula>
    </cfRule>
    <cfRule type="expression" dxfId="2225" priority="27">
      <formula>$N41="NG"</formula>
    </cfRule>
  </conditionalFormatting>
  <conditionalFormatting sqref="N63">
    <cfRule type="expression" dxfId="2224" priority="25">
      <formula>N63="NG"</formula>
    </cfRule>
  </conditionalFormatting>
  <conditionalFormatting sqref="N3">
    <cfRule type="expression" dxfId="2223" priority="23">
      <formula>$N3&lt;&gt;"要修正！"</formula>
    </cfRule>
    <cfRule type="expression" dxfId="2222" priority="24">
      <formula>$N3="要修正！"</formula>
    </cfRule>
  </conditionalFormatting>
  <conditionalFormatting sqref="O32:O34 O23:O30">
    <cfRule type="expression" dxfId="2221" priority="44">
      <formula>O23="NG"</formula>
    </cfRule>
  </conditionalFormatting>
  <conditionalFormatting sqref="A57:B57">
    <cfRule type="expression" dxfId="2220" priority="22">
      <formula>$C$39=0</formula>
    </cfRule>
  </conditionalFormatting>
  <conditionalFormatting sqref="O57">
    <cfRule type="expression" dxfId="2219" priority="21">
      <formula>O57="NG"</formula>
    </cfRule>
  </conditionalFormatting>
  <conditionalFormatting sqref="N57">
    <cfRule type="expression" dxfId="2218" priority="19">
      <formula>N57="NG"</formula>
    </cfRule>
    <cfRule type="expression" dxfId="2217" priority="20">
      <formula>$N40="NG"</formula>
    </cfRule>
  </conditionalFormatting>
  <conditionalFormatting sqref="N70">
    <cfRule type="expression" dxfId="2216" priority="18">
      <formula>N70="NG"</formula>
    </cfRule>
  </conditionalFormatting>
  <conditionalFormatting sqref="N23:N34">
    <cfRule type="expression" dxfId="2215" priority="17">
      <formula>N23="NG"</formula>
    </cfRule>
  </conditionalFormatting>
  <conditionalFormatting sqref="O10:O17">
    <cfRule type="expression" dxfId="2214" priority="15">
      <formula>$O10="NG"</formula>
    </cfRule>
    <cfRule type="expression" dxfId="2213" priority="16">
      <formula>$N1048570="NG"</formula>
    </cfRule>
  </conditionalFormatting>
  <conditionalFormatting sqref="P32:P34 P23:P30">
    <cfRule type="expression" dxfId="2212" priority="13">
      <formula>P23="NG"</formula>
    </cfRule>
  </conditionalFormatting>
  <conditionalFormatting sqref="L31:M31">
    <cfRule type="expression" dxfId="2211" priority="10">
      <formula>$I31="追加"</formula>
    </cfRule>
    <cfRule type="expression" dxfId="2210" priority="11">
      <formula>$I31="新規"</formula>
    </cfRule>
  </conditionalFormatting>
  <conditionalFormatting sqref="J31:M31">
    <cfRule type="expression" dxfId="2209" priority="8">
      <formula>$I31="追加"</formula>
    </cfRule>
    <cfRule type="expression" dxfId="2208" priority="9">
      <formula>$I31="新規"</formula>
    </cfRule>
  </conditionalFormatting>
  <conditionalFormatting sqref="O31">
    <cfRule type="expression" dxfId="2207" priority="12">
      <formula>O31="NG"</formula>
    </cfRule>
  </conditionalFormatting>
  <conditionalFormatting sqref="P31">
    <cfRule type="expression" dxfId="2206" priority="7">
      <formula>P31="NG"</formula>
    </cfRule>
  </conditionalFormatting>
  <conditionalFormatting sqref="L25:M26">
    <cfRule type="expression" dxfId="2205" priority="5">
      <formula>$I25="追加"</formula>
    </cfRule>
    <cfRule type="expression" dxfId="2204" priority="6">
      <formula>$I25="新規"</formula>
    </cfRule>
  </conditionalFormatting>
  <conditionalFormatting sqref="J25:M26">
    <cfRule type="expression" dxfId="2203" priority="3">
      <formula>$I25="追加"</formula>
    </cfRule>
    <cfRule type="expression" dxfId="2202" priority="4">
      <formula>$I25="新規"</formula>
    </cfRule>
  </conditionalFormatting>
  <conditionalFormatting sqref="L7">
    <cfRule type="expression" dxfId="2201" priority="2">
      <formula>$L$7="NG"</formula>
    </cfRule>
  </conditionalFormatting>
  <conditionalFormatting sqref="N4:N5">
    <cfRule type="expression" dxfId="220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7AE27E8-55E7-4136-A83E-5A4C474F78C7}">
          <x14:formula1>
            <xm:f>リスト!$K$2:$K$3</xm:f>
          </x14:formula1>
          <xm:sqref>A46:A54 A57</xm:sqref>
        </x14:dataValidation>
        <x14:dataValidation type="list" allowBlank="1" showInputMessage="1" showErrorMessage="1" xr:uid="{4EB72E00-3349-40B7-B3DE-1B48B7098FE2}">
          <x14:formula1>
            <xm:f>リスト!$J$2:$J$6</xm:f>
          </x14:formula1>
          <xm:sqref>J10:J17</xm:sqref>
        </x14:dataValidation>
        <x14:dataValidation type="list" allowBlank="1" showInputMessage="1" showErrorMessage="1" xr:uid="{57784A57-A7FB-4095-9B48-2E2D286D04E9}">
          <x14:formula1>
            <xm:f>リスト!$I$2:$I$5</xm:f>
          </x14:formula1>
          <xm:sqref>I10:I17</xm:sqref>
        </x14:dataValidation>
        <x14:dataValidation type="list" allowBlank="1" showInputMessage="1" showErrorMessage="1" xr:uid="{01F12599-CBAD-48E5-945D-69B77A1503B9}">
          <x14:formula1>
            <xm:f>リスト!$H$2:$H$4</xm:f>
          </x14:formula1>
          <xm:sqref>A70:A72 L23:M34</xm:sqref>
        </x14:dataValidation>
        <x14:dataValidation type="list" allowBlank="1" showInputMessage="1" showErrorMessage="1" xr:uid="{DF0CF423-7A10-4344-AC6F-0DE062A072B1}">
          <x14:formula1>
            <xm:f>リスト!$H$2:$H$3</xm:f>
          </x14:formula1>
          <xm:sqref>A63:A65 A76:A85</xm:sqref>
        </x14:dataValidation>
        <x14:dataValidation type="list" allowBlank="1" showInputMessage="1" showErrorMessage="1" xr:uid="{F876EF6F-5BA4-4C3D-B604-394B2D007B0B}">
          <x14:formula1>
            <xm:f>リスト!$B$2:$B$11</xm:f>
          </x14:formula1>
          <xm:sqref>H10:H17</xm:sqref>
        </x14:dataValidation>
        <x14:dataValidation type="list" allowBlank="1" showInputMessage="1" showErrorMessage="1" xr:uid="{427828BE-2751-4A0B-A59F-62668A659AD8}">
          <x14:formula1>
            <xm:f>リスト!$A$2:$A$9</xm:f>
          </x14:formula1>
          <xm:sqref>G10:G17</xm:sqref>
        </x14:dataValidation>
        <x14:dataValidation type="list" allowBlank="1" showInputMessage="1" showErrorMessage="1" xr:uid="{BA02FE18-BF25-46BE-BBF1-91A9366DCF6D}">
          <x14:formula1>
            <xm:f>リスト!$A$3:$A$9</xm:f>
          </x14:formula1>
          <xm:sqref>F10:F17</xm:sqref>
        </x14:dataValidation>
        <x14:dataValidation type="list" allowBlank="1" showInputMessage="1" showErrorMessage="1" xr:uid="{6E4FFCDD-96BD-42C4-B45E-351028F92EE5}">
          <x14:formula1>
            <xm:f>リスト!$G$2:$G$4</xm:f>
          </x14:formula1>
          <xm:sqref>I23:I34</xm:sqref>
        </x14:dataValidation>
        <x14:dataValidation type="list" allowBlank="1" showInputMessage="1" showErrorMessage="1" xr:uid="{D1F80DCB-32AA-4E99-8D1B-4A948517FDC9}">
          <x14:formula1>
            <xm:f>リスト!$C$2:$C$4</xm:f>
          </x14:formula1>
          <xm:sqref>B23:B34</xm:sqref>
        </x14:dataValidation>
        <x14:dataValidation type="list" allowBlank="1" showInputMessage="1" showErrorMessage="1" xr:uid="{04E39672-BEBA-4907-97DC-C2D54724041B}">
          <x14:formula1>
            <xm:f>リスト!$D$2:$D$3</xm:f>
          </x14:formula1>
          <xm:sqref>C23:C34</xm:sqref>
        </x14:dataValidation>
        <x14:dataValidation type="list" allowBlank="1" showInputMessage="1" showErrorMessage="1" xr:uid="{B142F2D5-BA5D-45C8-8354-481258F4DFE4}">
          <x14:formula1>
            <xm:f>リスト!$E$2:$E$22</xm:f>
          </x14:formula1>
          <xm:sqref>D23:D34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648A4-A9FF-432A-A5FC-2D518E5E7BE4}">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199" priority="42">
      <formula>$I29="追加"</formula>
    </cfRule>
    <cfRule type="expression" dxfId="2198" priority="43">
      <formula>$I29="新規"</formula>
    </cfRule>
  </conditionalFormatting>
  <conditionalFormatting sqref="F58:K58 A58:A59">
    <cfRule type="expression" dxfId="2197" priority="41">
      <formula>$C$39=0</formula>
    </cfRule>
  </conditionalFormatting>
  <conditionalFormatting sqref="C37">
    <cfRule type="expression" dxfId="2196" priority="39">
      <formula>$C$37&gt;$B$37/2</formula>
    </cfRule>
    <cfRule type="expression" dxfId="2195" priority="40">
      <formula>$C$37&gt;10000000</formula>
    </cfRule>
  </conditionalFormatting>
  <conditionalFormatting sqref="C38">
    <cfRule type="expression" dxfId="2194" priority="37">
      <formula>$C$38&gt;$B$38/2</formula>
    </cfRule>
    <cfRule type="expression" dxfId="2193" priority="38">
      <formula>$C$38&gt;1000000</formula>
    </cfRule>
  </conditionalFormatting>
  <conditionalFormatting sqref="C39">
    <cfRule type="expression" dxfId="2192" priority="35">
      <formula>$C$39&gt;$B$39/2</formula>
    </cfRule>
    <cfRule type="expression" dxfId="2191" priority="36">
      <formula>$C$39&gt;100000</formula>
    </cfRule>
  </conditionalFormatting>
  <conditionalFormatting sqref="N7">
    <cfRule type="expression" dxfId="2190" priority="32">
      <formula>N7="NG"</formula>
    </cfRule>
  </conditionalFormatting>
  <conditionalFormatting sqref="J23:M24 J27:M30 J32:M34">
    <cfRule type="expression" dxfId="2189" priority="14">
      <formula>$I23="追加"</formula>
    </cfRule>
    <cfRule type="expression" dxfId="2188" priority="34">
      <formula>$I23="新規"</formula>
    </cfRule>
  </conditionalFormatting>
  <conditionalFormatting sqref="B37:B39">
    <cfRule type="expression" dxfId="2187" priority="33">
      <formula>($C37+$D37+$E37)&lt;&gt;$B37</formula>
    </cfRule>
  </conditionalFormatting>
  <conditionalFormatting sqref="N37:P39">
    <cfRule type="expression" dxfId="2186" priority="30">
      <formula>N37="NG"</formula>
    </cfRule>
    <cfRule type="expression" dxfId="2185" priority="31">
      <formula>$N19="NG"</formula>
    </cfRule>
  </conditionalFormatting>
  <conditionalFormatting sqref="P40">
    <cfRule type="expression" dxfId="2184" priority="28">
      <formula>P40="NG"</formula>
    </cfRule>
    <cfRule type="expression" dxfId="2183" priority="29">
      <formula>$N22="NG"</formula>
    </cfRule>
  </conditionalFormatting>
  <conditionalFormatting sqref="N58:N59">
    <cfRule type="expression" dxfId="2182" priority="26">
      <formula>N58="NG"</formula>
    </cfRule>
    <cfRule type="expression" dxfId="2181" priority="27">
      <formula>$N41="NG"</formula>
    </cfRule>
  </conditionalFormatting>
  <conditionalFormatting sqref="N63">
    <cfRule type="expression" dxfId="2180" priority="25">
      <formula>N63="NG"</formula>
    </cfRule>
  </conditionalFormatting>
  <conditionalFormatting sqref="N3">
    <cfRule type="expression" dxfId="2179" priority="23">
      <formula>$N3&lt;&gt;"要修正！"</formula>
    </cfRule>
    <cfRule type="expression" dxfId="2178" priority="24">
      <formula>$N3="要修正！"</formula>
    </cfRule>
  </conditionalFormatting>
  <conditionalFormatting sqref="O32:O34 O23:O30">
    <cfRule type="expression" dxfId="2177" priority="44">
      <formula>O23="NG"</formula>
    </cfRule>
  </conditionalFormatting>
  <conditionalFormatting sqref="A57:B57">
    <cfRule type="expression" dxfId="2176" priority="22">
      <formula>$C$39=0</formula>
    </cfRule>
  </conditionalFormatting>
  <conditionalFormatting sqref="O57">
    <cfRule type="expression" dxfId="2175" priority="21">
      <formula>O57="NG"</formula>
    </cfRule>
  </conditionalFormatting>
  <conditionalFormatting sqref="N57">
    <cfRule type="expression" dxfId="2174" priority="19">
      <formula>N57="NG"</formula>
    </cfRule>
    <cfRule type="expression" dxfId="2173" priority="20">
      <formula>$N40="NG"</formula>
    </cfRule>
  </conditionalFormatting>
  <conditionalFormatting sqref="N70">
    <cfRule type="expression" dxfId="2172" priority="18">
      <formula>N70="NG"</formula>
    </cfRule>
  </conditionalFormatting>
  <conditionalFormatting sqref="N23:N34">
    <cfRule type="expression" dxfId="2171" priority="17">
      <formula>N23="NG"</formula>
    </cfRule>
  </conditionalFormatting>
  <conditionalFormatting sqref="O10:O17">
    <cfRule type="expression" dxfId="2170" priority="15">
      <formula>$O10="NG"</formula>
    </cfRule>
    <cfRule type="expression" dxfId="2169" priority="16">
      <formula>$N1048570="NG"</formula>
    </cfRule>
  </conditionalFormatting>
  <conditionalFormatting sqref="P32:P34 P23:P30">
    <cfRule type="expression" dxfId="2168" priority="13">
      <formula>P23="NG"</formula>
    </cfRule>
  </conditionalFormatting>
  <conditionalFormatting sqref="L31:M31">
    <cfRule type="expression" dxfId="2167" priority="10">
      <formula>$I31="追加"</formula>
    </cfRule>
    <cfRule type="expression" dxfId="2166" priority="11">
      <formula>$I31="新規"</formula>
    </cfRule>
  </conditionalFormatting>
  <conditionalFormatting sqref="J31:M31">
    <cfRule type="expression" dxfId="2165" priority="8">
      <formula>$I31="追加"</formula>
    </cfRule>
    <cfRule type="expression" dxfId="2164" priority="9">
      <formula>$I31="新規"</formula>
    </cfRule>
  </conditionalFormatting>
  <conditionalFormatting sqref="O31">
    <cfRule type="expression" dxfId="2163" priority="12">
      <formula>O31="NG"</formula>
    </cfRule>
  </conditionalFormatting>
  <conditionalFormatting sqref="P31">
    <cfRule type="expression" dxfId="2162" priority="7">
      <formula>P31="NG"</formula>
    </cfRule>
  </conditionalFormatting>
  <conditionalFormatting sqref="L25:M26">
    <cfRule type="expression" dxfId="2161" priority="5">
      <formula>$I25="追加"</formula>
    </cfRule>
    <cfRule type="expression" dxfId="2160" priority="6">
      <formula>$I25="新規"</formula>
    </cfRule>
  </conditionalFormatting>
  <conditionalFormatting sqref="J25:M26">
    <cfRule type="expression" dxfId="2159" priority="3">
      <formula>$I25="追加"</formula>
    </cfRule>
    <cfRule type="expression" dxfId="2158" priority="4">
      <formula>$I25="新規"</formula>
    </cfRule>
  </conditionalFormatting>
  <conditionalFormatting sqref="L7">
    <cfRule type="expression" dxfId="2157" priority="2">
      <formula>$L$7="NG"</formula>
    </cfRule>
  </conditionalFormatting>
  <conditionalFormatting sqref="N4:N5">
    <cfRule type="expression" dxfId="215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76C3BA2-CC67-4C6D-A11D-D7ED21430E34}">
          <x14:formula1>
            <xm:f>リスト!$K$2:$K$3</xm:f>
          </x14:formula1>
          <xm:sqref>A46:A54 A57</xm:sqref>
        </x14:dataValidation>
        <x14:dataValidation type="list" allowBlank="1" showInputMessage="1" showErrorMessage="1" xr:uid="{9B4D196A-11B9-485F-A033-7CB89BBDACAA}">
          <x14:formula1>
            <xm:f>リスト!$J$2:$J$6</xm:f>
          </x14:formula1>
          <xm:sqref>J10:J17</xm:sqref>
        </x14:dataValidation>
        <x14:dataValidation type="list" allowBlank="1" showInputMessage="1" showErrorMessage="1" xr:uid="{198DA7EC-A159-4198-9B89-CB535ED7388F}">
          <x14:formula1>
            <xm:f>リスト!$I$2:$I$5</xm:f>
          </x14:formula1>
          <xm:sqref>I10:I17</xm:sqref>
        </x14:dataValidation>
        <x14:dataValidation type="list" allowBlank="1" showInputMessage="1" showErrorMessage="1" xr:uid="{E042D9B0-E178-4E6B-9FD6-AC880993BA7C}">
          <x14:formula1>
            <xm:f>リスト!$H$2:$H$4</xm:f>
          </x14:formula1>
          <xm:sqref>A70:A72 L23:M34</xm:sqref>
        </x14:dataValidation>
        <x14:dataValidation type="list" allowBlank="1" showInputMessage="1" showErrorMessage="1" xr:uid="{F251BF7B-403B-4741-91A9-11B592D8F675}">
          <x14:formula1>
            <xm:f>リスト!$H$2:$H$3</xm:f>
          </x14:formula1>
          <xm:sqref>A63:A65 A76:A85</xm:sqref>
        </x14:dataValidation>
        <x14:dataValidation type="list" allowBlank="1" showInputMessage="1" showErrorMessage="1" xr:uid="{6895C13C-025B-47BB-804D-9D88C60BA277}">
          <x14:formula1>
            <xm:f>リスト!$B$2:$B$11</xm:f>
          </x14:formula1>
          <xm:sqref>H10:H17</xm:sqref>
        </x14:dataValidation>
        <x14:dataValidation type="list" allowBlank="1" showInputMessage="1" showErrorMessage="1" xr:uid="{BD3438D0-6729-47D9-A879-3F29B99FADD4}">
          <x14:formula1>
            <xm:f>リスト!$A$2:$A$9</xm:f>
          </x14:formula1>
          <xm:sqref>G10:G17</xm:sqref>
        </x14:dataValidation>
        <x14:dataValidation type="list" allowBlank="1" showInputMessage="1" showErrorMessage="1" xr:uid="{23B3EEED-CAC8-42B2-AD06-C8DC8626AC7C}">
          <x14:formula1>
            <xm:f>リスト!$A$3:$A$9</xm:f>
          </x14:formula1>
          <xm:sqref>F10:F17</xm:sqref>
        </x14:dataValidation>
        <x14:dataValidation type="list" allowBlank="1" showInputMessage="1" showErrorMessage="1" xr:uid="{0218C21F-1C9F-4AE1-92B9-2A5F0DCFF18F}">
          <x14:formula1>
            <xm:f>リスト!$G$2:$G$4</xm:f>
          </x14:formula1>
          <xm:sqref>I23:I34</xm:sqref>
        </x14:dataValidation>
        <x14:dataValidation type="list" allowBlank="1" showInputMessage="1" showErrorMessage="1" xr:uid="{04AFCBC2-7477-4C77-B5B9-2482E49D9722}">
          <x14:formula1>
            <xm:f>リスト!$C$2:$C$4</xm:f>
          </x14:formula1>
          <xm:sqref>B23:B34</xm:sqref>
        </x14:dataValidation>
        <x14:dataValidation type="list" allowBlank="1" showInputMessage="1" showErrorMessage="1" xr:uid="{2E02E863-A8F0-4EFA-BD28-9E71C8D64AA1}">
          <x14:formula1>
            <xm:f>リスト!$D$2:$D$3</xm:f>
          </x14:formula1>
          <xm:sqref>C23:C34</xm:sqref>
        </x14:dataValidation>
        <x14:dataValidation type="list" allowBlank="1" showInputMessage="1" showErrorMessage="1" xr:uid="{DCD7B6CD-C3E1-4905-B896-DBCF9D7C9D14}">
          <x14:formula1>
            <xm:f>リスト!$E$2:$E$22</xm:f>
          </x14:formula1>
          <xm:sqref>D23:D34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3159F-E701-453F-A324-6788999EDB1E}">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155" priority="42">
      <formula>$I29="追加"</formula>
    </cfRule>
    <cfRule type="expression" dxfId="2154" priority="43">
      <formula>$I29="新規"</formula>
    </cfRule>
  </conditionalFormatting>
  <conditionalFormatting sqref="F58:K58 A58:A59">
    <cfRule type="expression" dxfId="2153" priority="41">
      <formula>$C$39=0</formula>
    </cfRule>
  </conditionalFormatting>
  <conditionalFormatting sqref="C37">
    <cfRule type="expression" dxfId="2152" priority="39">
      <formula>$C$37&gt;$B$37/2</formula>
    </cfRule>
    <cfRule type="expression" dxfId="2151" priority="40">
      <formula>$C$37&gt;10000000</formula>
    </cfRule>
  </conditionalFormatting>
  <conditionalFormatting sqref="C38">
    <cfRule type="expression" dxfId="2150" priority="37">
      <formula>$C$38&gt;$B$38/2</formula>
    </cfRule>
    <cfRule type="expression" dxfId="2149" priority="38">
      <formula>$C$38&gt;1000000</formula>
    </cfRule>
  </conditionalFormatting>
  <conditionalFormatting sqref="C39">
    <cfRule type="expression" dxfId="2148" priority="35">
      <formula>$C$39&gt;$B$39/2</formula>
    </cfRule>
    <cfRule type="expression" dxfId="2147" priority="36">
      <formula>$C$39&gt;100000</formula>
    </cfRule>
  </conditionalFormatting>
  <conditionalFormatting sqref="N7">
    <cfRule type="expression" dxfId="2146" priority="32">
      <formula>N7="NG"</formula>
    </cfRule>
  </conditionalFormatting>
  <conditionalFormatting sqref="J23:M24 J27:M30 J32:M34">
    <cfRule type="expression" dxfId="2145" priority="14">
      <formula>$I23="追加"</formula>
    </cfRule>
    <cfRule type="expression" dxfId="2144" priority="34">
      <formula>$I23="新規"</formula>
    </cfRule>
  </conditionalFormatting>
  <conditionalFormatting sqref="B37:B39">
    <cfRule type="expression" dxfId="2143" priority="33">
      <formula>($C37+$D37+$E37)&lt;&gt;$B37</formula>
    </cfRule>
  </conditionalFormatting>
  <conditionalFormatting sqref="N37:P39">
    <cfRule type="expression" dxfId="2142" priority="30">
      <formula>N37="NG"</formula>
    </cfRule>
    <cfRule type="expression" dxfId="2141" priority="31">
      <formula>$N19="NG"</formula>
    </cfRule>
  </conditionalFormatting>
  <conditionalFormatting sqref="P40">
    <cfRule type="expression" dxfId="2140" priority="28">
      <formula>P40="NG"</formula>
    </cfRule>
    <cfRule type="expression" dxfId="2139" priority="29">
      <formula>$N22="NG"</formula>
    </cfRule>
  </conditionalFormatting>
  <conditionalFormatting sqref="N58:N59">
    <cfRule type="expression" dxfId="2138" priority="26">
      <formula>N58="NG"</formula>
    </cfRule>
    <cfRule type="expression" dxfId="2137" priority="27">
      <formula>$N41="NG"</formula>
    </cfRule>
  </conditionalFormatting>
  <conditionalFormatting sqref="N63">
    <cfRule type="expression" dxfId="2136" priority="25">
      <formula>N63="NG"</formula>
    </cfRule>
  </conditionalFormatting>
  <conditionalFormatting sqref="N3">
    <cfRule type="expression" dxfId="2135" priority="23">
      <formula>$N3&lt;&gt;"要修正！"</formula>
    </cfRule>
    <cfRule type="expression" dxfId="2134" priority="24">
      <formula>$N3="要修正！"</formula>
    </cfRule>
  </conditionalFormatting>
  <conditionalFormatting sqref="O32:O34 O23:O30">
    <cfRule type="expression" dxfId="2133" priority="44">
      <formula>O23="NG"</formula>
    </cfRule>
  </conditionalFormatting>
  <conditionalFormatting sqref="A57:B57">
    <cfRule type="expression" dxfId="2132" priority="22">
      <formula>$C$39=0</formula>
    </cfRule>
  </conditionalFormatting>
  <conditionalFormatting sqref="O57">
    <cfRule type="expression" dxfId="2131" priority="21">
      <formula>O57="NG"</formula>
    </cfRule>
  </conditionalFormatting>
  <conditionalFormatting sqref="N57">
    <cfRule type="expression" dxfId="2130" priority="19">
      <formula>N57="NG"</formula>
    </cfRule>
    <cfRule type="expression" dxfId="2129" priority="20">
      <formula>$N40="NG"</formula>
    </cfRule>
  </conditionalFormatting>
  <conditionalFormatting sqref="N70">
    <cfRule type="expression" dxfId="2128" priority="18">
      <formula>N70="NG"</formula>
    </cfRule>
  </conditionalFormatting>
  <conditionalFormatting sqref="N23:N34">
    <cfRule type="expression" dxfId="2127" priority="17">
      <formula>N23="NG"</formula>
    </cfRule>
  </conditionalFormatting>
  <conditionalFormatting sqref="O10:O17">
    <cfRule type="expression" dxfId="2126" priority="15">
      <formula>$O10="NG"</formula>
    </cfRule>
    <cfRule type="expression" dxfId="2125" priority="16">
      <formula>$N1048570="NG"</formula>
    </cfRule>
  </conditionalFormatting>
  <conditionalFormatting sqref="P32:P34 P23:P30">
    <cfRule type="expression" dxfId="2124" priority="13">
      <formula>P23="NG"</formula>
    </cfRule>
  </conditionalFormatting>
  <conditionalFormatting sqref="L31:M31">
    <cfRule type="expression" dxfId="2123" priority="10">
      <formula>$I31="追加"</formula>
    </cfRule>
    <cfRule type="expression" dxfId="2122" priority="11">
      <formula>$I31="新規"</formula>
    </cfRule>
  </conditionalFormatting>
  <conditionalFormatting sqref="J31:M31">
    <cfRule type="expression" dxfId="2121" priority="8">
      <formula>$I31="追加"</formula>
    </cfRule>
    <cfRule type="expression" dxfId="2120" priority="9">
      <formula>$I31="新規"</formula>
    </cfRule>
  </conditionalFormatting>
  <conditionalFormatting sqref="O31">
    <cfRule type="expression" dxfId="2119" priority="12">
      <formula>O31="NG"</formula>
    </cfRule>
  </conditionalFormatting>
  <conditionalFormatting sqref="P31">
    <cfRule type="expression" dxfId="2118" priority="7">
      <formula>P31="NG"</formula>
    </cfRule>
  </conditionalFormatting>
  <conditionalFormatting sqref="L25:M26">
    <cfRule type="expression" dxfId="2117" priority="5">
      <formula>$I25="追加"</formula>
    </cfRule>
    <cfRule type="expression" dxfId="2116" priority="6">
      <formula>$I25="新規"</formula>
    </cfRule>
  </conditionalFormatting>
  <conditionalFormatting sqref="J25:M26">
    <cfRule type="expression" dxfId="2115" priority="3">
      <formula>$I25="追加"</formula>
    </cfRule>
    <cfRule type="expression" dxfId="2114" priority="4">
      <formula>$I25="新規"</formula>
    </cfRule>
  </conditionalFormatting>
  <conditionalFormatting sqref="L7">
    <cfRule type="expression" dxfId="2113" priority="2">
      <formula>$L$7="NG"</formula>
    </cfRule>
  </conditionalFormatting>
  <conditionalFormatting sqref="N4:N5">
    <cfRule type="expression" dxfId="211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6A26B08-CD65-499E-B729-CC2B7F653444}">
          <x14:formula1>
            <xm:f>リスト!$E$2:$E$22</xm:f>
          </x14:formula1>
          <xm:sqref>D23:D34</xm:sqref>
        </x14:dataValidation>
        <x14:dataValidation type="list" allowBlank="1" showInputMessage="1" showErrorMessage="1" xr:uid="{C54E5E94-26E6-4678-866E-4AE5A5EF6B9F}">
          <x14:formula1>
            <xm:f>リスト!$D$2:$D$3</xm:f>
          </x14:formula1>
          <xm:sqref>C23:C34</xm:sqref>
        </x14:dataValidation>
        <x14:dataValidation type="list" allowBlank="1" showInputMessage="1" showErrorMessage="1" xr:uid="{4BF616CA-BA09-4571-B12B-CB39A6681DBA}">
          <x14:formula1>
            <xm:f>リスト!$C$2:$C$4</xm:f>
          </x14:formula1>
          <xm:sqref>B23:B34</xm:sqref>
        </x14:dataValidation>
        <x14:dataValidation type="list" allowBlank="1" showInputMessage="1" showErrorMessage="1" xr:uid="{C1D3E02C-8973-4C8B-86C6-C8821E48F472}">
          <x14:formula1>
            <xm:f>リスト!$G$2:$G$4</xm:f>
          </x14:formula1>
          <xm:sqref>I23:I34</xm:sqref>
        </x14:dataValidation>
        <x14:dataValidation type="list" allowBlank="1" showInputMessage="1" showErrorMessage="1" xr:uid="{F9D47921-DEBF-44CE-B94F-19438D53AC28}">
          <x14:formula1>
            <xm:f>リスト!$A$3:$A$9</xm:f>
          </x14:formula1>
          <xm:sqref>F10:F17</xm:sqref>
        </x14:dataValidation>
        <x14:dataValidation type="list" allowBlank="1" showInputMessage="1" showErrorMessage="1" xr:uid="{0090D860-2703-4675-927D-87D3BC417A3F}">
          <x14:formula1>
            <xm:f>リスト!$A$2:$A$9</xm:f>
          </x14:formula1>
          <xm:sqref>G10:G17</xm:sqref>
        </x14:dataValidation>
        <x14:dataValidation type="list" allowBlank="1" showInputMessage="1" showErrorMessage="1" xr:uid="{1CDB4395-78E0-403C-BD70-C83FB4EF3490}">
          <x14:formula1>
            <xm:f>リスト!$B$2:$B$11</xm:f>
          </x14:formula1>
          <xm:sqref>H10:H17</xm:sqref>
        </x14:dataValidation>
        <x14:dataValidation type="list" allowBlank="1" showInputMessage="1" showErrorMessage="1" xr:uid="{AEB18549-C8E3-402F-A6E7-881CF81334EE}">
          <x14:formula1>
            <xm:f>リスト!$H$2:$H$3</xm:f>
          </x14:formula1>
          <xm:sqref>A63:A65 A76:A85</xm:sqref>
        </x14:dataValidation>
        <x14:dataValidation type="list" allowBlank="1" showInputMessage="1" showErrorMessage="1" xr:uid="{B1B883DB-0645-4EC7-B429-C7DC64081737}">
          <x14:formula1>
            <xm:f>リスト!$H$2:$H$4</xm:f>
          </x14:formula1>
          <xm:sqref>A70:A72 L23:M34</xm:sqref>
        </x14:dataValidation>
        <x14:dataValidation type="list" allowBlank="1" showInputMessage="1" showErrorMessage="1" xr:uid="{D10E87EB-7649-4308-B2CB-CA30E7C04765}">
          <x14:formula1>
            <xm:f>リスト!$I$2:$I$5</xm:f>
          </x14:formula1>
          <xm:sqref>I10:I17</xm:sqref>
        </x14:dataValidation>
        <x14:dataValidation type="list" allowBlank="1" showInputMessage="1" showErrorMessage="1" xr:uid="{0E2BB43F-07D2-42AF-9C42-65322DF80F81}">
          <x14:formula1>
            <xm:f>リスト!$J$2:$J$6</xm:f>
          </x14:formula1>
          <xm:sqref>J10:J17</xm:sqref>
        </x14:dataValidation>
        <x14:dataValidation type="list" allowBlank="1" showInputMessage="1" showErrorMessage="1" xr:uid="{B5BD81D3-4474-4B04-80E4-C5FC634F5992}">
          <x14:formula1>
            <xm:f>リスト!$K$2:$K$3</xm:f>
          </x14:formula1>
          <xm:sqref>A46:A54 A57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48E31-96D8-4423-8020-313A7CECA0E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111" priority="42">
      <formula>$I29="追加"</formula>
    </cfRule>
    <cfRule type="expression" dxfId="2110" priority="43">
      <formula>$I29="新規"</formula>
    </cfRule>
  </conditionalFormatting>
  <conditionalFormatting sqref="F58:K58 A58:A59">
    <cfRule type="expression" dxfId="2109" priority="41">
      <formula>$C$39=0</formula>
    </cfRule>
  </conditionalFormatting>
  <conditionalFormatting sqref="C37">
    <cfRule type="expression" dxfId="2108" priority="39">
      <formula>$C$37&gt;$B$37/2</formula>
    </cfRule>
    <cfRule type="expression" dxfId="2107" priority="40">
      <formula>$C$37&gt;10000000</formula>
    </cfRule>
  </conditionalFormatting>
  <conditionalFormatting sqref="C38">
    <cfRule type="expression" dxfId="2106" priority="37">
      <formula>$C$38&gt;$B$38/2</formula>
    </cfRule>
    <cfRule type="expression" dxfId="2105" priority="38">
      <formula>$C$38&gt;1000000</formula>
    </cfRule>
  </conditionalFormatting>
  <conditionalFormatting sqref="C39">
    <cfRule type="expression" dxfId="2104" priority="35">
      <formula>$C$39&gt;$B$39/2</formula>
    </cfRule>
    <cfRule type="expression" dxfId="2103" priority="36">
      <formula>$C$39&gt;100000</formula>
    </cfRule>
  </conditionalFormatting>
  <conditionalFormatting sqref="N7">
    <cfRule type="expression" dxfId="2102" priority="32">
      <formula>N7="NG"</formula>
    </cfRule>
  </conditionalFormatting>
  <conditionalFormatting sqref="J23:M24 J27:M30 J32:M34">
    <cfRule type="expression" dxfId="2101" priority="14">
      <formula>$I23="追加"</formula>
    </cfRule>
    <cfRule type="expression" dxfId="2100" priority="34">
      <formula>$I23="新規"</formula>
    </cfRule>
  </conditionalFormatting>
  <conditionalFormatting sqref="B37:B39">
    <cfRule type="expression" dxfId="2099" priority="33">
      <formula>($C37+$D37+$E37)&lt;&gt;$B37</formula>
    </cfRule>
  </conditionalFormatting>
  <conditionalFormatting sqref="N37:P39">
    <cfRule type="expression" dxfId="2098" priority="30">
      <formula>N37="NG"</formula>
    </cfRule>
    <cfRule type="expression" dxfId="2097" priority="31">
      <formula>$N19="NG"</formula>
    </cfRule>
  </conditionalFormatting>
  <conditionalFormatting sqref="P40">
    <cfRule type="expression" dxfId="2096" priority="28">
      <formula>P40="NG"</formula>
    </cfRule>
    <cfRule type="expression" dxfId="2095" priority="29">
      <formula>$N22="NG"</formula>
    </cfRule>
  </conditionalFormatting>
  <conditionalFormatting sqref="N58:N59">
    <cfRule type="expression" dxfId="2094" priority="26">
      <formula>N58="NG"</formula>
    </cfRule>
    <cfRule type="expression" dxfId="2093" priority="27">
      <formula>$N41="NG"</formula>
    </cfRule>
  </conditionalFormatting>
  <conditionalFormatting sqref="N63">
    <cfRule type="expression" dxfId="2092" priority="25">
      <formula>N63="NG"</formula>
    </cfRule>
  </conditionalFormatting>
  <conditionalFormatting sqref="N3">
    <cfRule type="expression" dxfId="2091" priority="23">
      <formula>$N3&lt;&gt;"要修正！"</formula>
    </cfRule>
    <cfRule type="expression" dxfId="2090" priority="24">
      <formula>$N3="要修正！"</formula>
    </cfRule>
  </conditionalFormatting>
  <conditionalFormatting sqref="O32:O34 O23:O30">
    <cfRule type="expression" dxfId="2089" priority="44">
      <formula>O23="NG"</formula>
    </cfRule>
  </conditionalFormatting>
  <conditionalFormatting sqref="A57:B57">
    <cfRule type="expression" dxfId="2088" priority="22">
      <formula>$C$39=0</formula>
    </cfRule>
  </conditionalFormatting>
  <conditionalFormatting sqref="O57">
    <cfRule type="expression" dxfId="2087" priority="21">
      <formula>O57="NG"</formula>
    </cfRule>
  </conditionalFormatting>
  <conditionalFormatting sqref="N57">
    <cfRule type="expression" dxfId="2086" priority="19">
      <formula>N57="NG"</formula>
    </cfRule>
    <cfRule type="expression" dxfId="2085" priority="20">
      <formula>$N40="NG"</formula>
    </cfRule>
  </conditionalFormatting>
  <conditionalFormatting sqref="N70">
    <cfRule type="expression" dxfId="2084" priority="18">
      <formula>N70="NG"</formula>
    </cfRule>
  </conditionalFormatting>
  <conditionalFormatting sqref="N23:N34">
    <cfRule type="expression" dxfId="2083" priority="17">
      <formula>N23="NG"</formula>
    </cfRule>
  </conditionalFormatting>
  <conditionalFormatting sqref="O10:O17">
    <cfRule type="expression" dxfId="2082" priority="15">
      <formula>$O10="NG"</formula>
    </cfRule>
    <cfRule type="expression" dxfId="2081" priority="16">
      <formula>$N1048570="NG"</formula>
    </cfRule>
  </conditionalFormatting>
  <conditionalFormatting sqref="P32:P34 P23:P30">
    <cfRule type="expression" dxfId="2080" priority="13">
      <formula>P23="NG"</formula>
    </cfRule>
  </conditionalFormatting>
  <conditionalFormatting sqref="L31:M31">
    <cfRule type="expression" dxfId="2079" priority="10">
      <formula>$I31="追加"</formula>
    </cfRule>
    <cfRule type="expression" dxfId="2078" priority="11">
      <formula>$I31="新規"</formula>
    </cfRule>
  </conditionalFormatting>
  <conditionalFormatting sqref="J31:M31">
    <cfRule type="expression" dxfId="2077" priority="8">
      <formula>$I31="追加"</formula>
    </cfRule>
    <cfRule type="expression" dxfId="2076" priority="9">
      <formula>$I31="新規"</formula>
    </cfRule>
  </conditionalFormatting>
  <conditionalFormatting sqref="O31">
    <cfRule type="expression" dxfId="2075" priority="12">
      <formula>O31="NG"</formula>
    </cfRule>
  </conditionalFormatting>
  <conditionalFormatting sqref="P31">
    <cfRule type="expression" dxfId="2074" priority="7">
      <formula>P31="NG"</formula>
    </cfRule>
  </conditionalFormatting>
  <conditionalFormatting sqref="L25:M26">
    <cfRule type="expression" dxfId="2073" priority="5">
      <formula>$I25="追加"</formula>
    </cfRule>
    <cfRule type="expression" dxfId="2072" priority="6">
      <formula>$I25="新規"</formula>
    </cfRule>
  </conditionalFormatting>
  <conditionalFormatting sqref="J25:M26">
    <cfRule type="expression" dxfId="2071" priority="3">
      <formula>$I25="追加"</formula>
    </cfRule>
    <cfRule type="expression" dxfId="2070" priority="4">
      <formula>$I25="新規"</formula>
    </cfRule>
  </conditionalFormatting>
  <conditionalFormatting sqref="L7">
    <cfRule type="expression" dxfId="2069" priority="2">
      <formula>$L$7="NG"</formula>
    </cfRule>
  </conditionalFormatting>
  <conditionalFormatting sqref="N4:N5">
    <cfRule type="expression" dxfId="206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5DA79A4-6A27-44A6-83D9-A7C901F5DB76}">
          <x14:formula1>
            <xm:f>リスト!$K$2:$K$3</xm:f>
          </x14:formula1>
          <xm:sqref>A46:A54 A57</xm:sqref>
        </x14:dataValidation>
        <x14:dataValidation type="list" allowBlank="1" showInputMessage="1" showErrorMessage="1" xr:uid="{6CD8713E-E701-4215-B506-2349FF820EA4}">
          <x14:formula1>
            <xm:f>リスト!$J$2:$J$6</xm:f>
          </x14:formula1>
          <xm:sqref>J10:J17</xm:sqref>
        </x14:dataValidation>
        <x14:dataValidation type="list" allowBlank="1" showInputMessage="1" showErrorMessage="1" xr:uid="{2149D4FB-30C4-44D5-804D-DC7337A6CEEA}">
          <x14:formula1>
            <xm:f>リスト!$I$2:$I$5</xm:f>
          </x14:formula1>
          <xm:sqref>I10:I17</xm:sqref>
        </x14:dataValidation>
        <x14:dataValidation type="list" allowBlank="1" showInputMessage="1" showErrorMessage="1" xr:uid="{2E21D686-7BA5-4CBC-948C-B187FF9E6893}">
          <x14:formula1>
            <xm:f>リスト!$H$2:$H$4</xm:f>
          </x14:formula1>
          <xm:sqref>A70:A72 L23:M34</xm:sqref>
        </x14:dataValidation>
        <x14:dataValidation type="list" allowBlank="1" showInputMessage="1" showErrorMessage="1" xr:uid="{704D599E-1201-49D4-9970-27AA7934C297}">
          <x14:formula1>
            <xm:f>リスト!$H$2:$H$3</xm:f>
          </x14:formula1>
          <xm:sqref>A63:A65 A76:A85</xm:sqref>
        </x14:dataValidation>
        <x14:dataValidation type="list" allowBlank="1" showInputMessage="1" showErrorMessage="1" xr:uid="{078FF437-6011-482E-9E7F-1E387B03E0AE}">
          <x14:formula1>
            <xm:f>リスト!$B$2:$B$11</xm:f>
          </x14:formula1>
          <xm:sqref>H10:H17</xm:sqref>
        </x14:dataValidation>
        <x14:dataValidation type="list" allowBlank="1" showInputMessage="1" showErrorMessage="1" xr:uid="{6BC5EBD4-4F47-4F66-9ED2-BC4962878B7B}">
          <x14:formula1>
            <xm:f>リスト!$A$2:$A$9</xm:f>
          </x14:formula1>
          <xm:sqref>G10:G17</xm:sqref>
        </x14:dataValidation>
        <x14:dataValidation type="list" allowBlank="1" showInputMessage="1" showErrorMessage="1" xr:uid="{2ADDDF86-0891-402C-BD5F-90E47E1CD2AE}">
          <x14:formula1>
            <xm:f>リスト!$A$3:$A$9</xm:f>
          </x14:formula1>
          <xm:sqref>F10:F17</xm:sqref>
        </x14:dataValidation>
        <x14:dataValidation type="list" allowBlank="1" showInputMessage="1" showErrorMessage="1" xr:uid="{BC25115D-857D-4C93-9B86-795A8925D2B7}">
          <x14:formula1>
            <xm:f>リスト!$G$2:$G$4</xm:f>
          </x14:formula1>
          <xm:sqref>I23:I34</xm:sqref>
        </x14:dataValidation>
        <x14:dataValidation type="list" allowBlank="1" showInputMessage="1" showErrorMessage="1" xr:uid="{B3EF21C1-71F3-4D86-8460-713773CBCAB8}">
          <x14:formula1>
            <xm:f>リスト!$C$2:$C$4</xm:f>
          </x14:formula1>
          <xm:sqref>B23:B34</xm:sqref>
        </x14:dataValidation>
        <x14:dataValidation type="list" allowBlank="1" showInputMessage="1" showErrorMessage="1" xr:uid="{06190229-50CE-4D9A-A90F-317289B26796}">
          <x14:formula1>
            <xm:f>リスト!$D$2:$D$3</xm:f>
          </x14:formula1>
          <xm:sqref>C23:C34</xm:sqref>
        </x14:dataValidation>
        <x14:dataValidation type="list" allowBlank="1" showInputMessage="1" showErrorMessage="1" xr:uid="{3508B848-38AA-4D06-978A-16204AB26C8B}">
          <x14:formula1>
            <xm:f>リスト!$E$2:$E$22</xm:f>
          </x14:formula1>
          <xm:sqref>D23:D34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3425-28E1-47ED-9016-6073A8D2505F}">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067" priority="42">
      <formula>$I29="追加"</formula>
    </cfRule>
    <cfRule type="expression" dxfId="2066" priority="43">
      <formula>$I29="新規"</formula>
    </cfRule>
  </conditionalFormatting>
  <conditionalFormatting sqref="F58:K58 A58:A59">
    <cfRule type="expression" dxfId="2065" priority="41">
      <formula>$C$39=0</formula>
    </cfRule>
  </conditionalFormatting>
  <conditionalFormatting sqref="C37">
    <cfRule type="expression" dxfId="2064" priority="39">
      <formula>$C$37&gt;$B$37/2</formula>
    </cfRule>
    <cfRule type="expression" dxfId="2063" priority="40">
      <formula>$C$37&gt;10000000</formula>
    </cfRule>
  </conditionalFormatting>
  <conditionalFormatting sqref="C38">
    <cfRule type="expression" dxfId="2062" priority="37">
      <formula>$C$38&gt;$B$38/2</formula>
    </cfRule>
    <cfRule type="expression" dxfId="2061" priority="38">
      <formula>$C$38&gt;1000000</formula>
    </cfRule>
  </conditionalFormatting>
  <conditionalFormatting sqref="C39">
    <cfRule type="expression" dxfId="2060" priority="35">
      <formula>$C$39&gt;$B$39/2</formula>
    </cfRule>
    <cfRule type="expression" dxfId="2059" priority="36">
      <formula>$C$39&gt;100000</formula>
    </cfRule>
  </conditionalFormatting>
  <conditionalFormatting sqref="N7">
    <cfRule type="expression" dxfId="2058" priority="32">
      <formula>N7="NG"</formula>
    </cfRule>
  </conditionalFormatting>
  <conditionalFormatting sqref="J23:M24 J27:M30 J32:M34">
    <cfRule type="expression" dxfId="2057" priority="14">
      <formula>$I23="追加"</formula>
    </cfRule>
    <cfRule type="expression" dxfId="2056" priority="34">
      <formula>$I23="新規"</formula>
    </cfRule>
  </conditionalFormatting>
  <conditionalFormatting sqref="B37:B39">
    <cfRule type="expression" dxfId="2055" priority="33">
      <formula>($C37+$D37+$E37)&lt;&gt;$B37</formula>
    </cfRule>
  </conditionalFormatting>
  <conditionalFormatting sqref="N37:P39">
    <cfRule type="expression" dxfId="2054" priority="30">
      <formula>N37="NG"</formula>
    </cfRule>
    <cfRule type="expression" dxfId="2053" priority="31">
      <formula>$N19="NG"</formula>
    </cfRule>
  </conditionalFormatting>
  <conditionalFormatting sqref="P40">
    <cfRule type="expression" dxfId="2052" priority="28">
      <formula>P40="NG"</formula>
    </cfRule>
    <cfRule type="expression" dxfId="2051" priority="29">
      <formula>$N22="NG"</formula>
    </cfRule>
  </conditionalFormatting>
  <conditionalFormatting sqref="N58:N59">
    <cfRule type="expression" dxfId="2050" priority="26">
      <formula>N58="NG"</formula>
    </cfRule>
    <cfRule type="expression" dxfId="2049" priority="27">
      <formula>$N41="NG"</formula>
    </cfRule>
  </conditionalFormatting>
  <conditionalFormatting sqref="N63">
    <cfRule type="expression" dxfId="2048" priority="25">
      <formula>N63="NG"</formula>
    </cfRule>
  </conditionalFormatting>
  <conditionalFormatting sqref="N3">
    <cfRule type="expression" dxfId="2047" priority="23">
      <formula>$N3&lt;&gt;"要修正！"</formula>
    </cfRule>
    <cfRule type="expression" dxfId="2046" priority="24">
      <formula>$N3="要修正！"</formula>
    </cfRule>
  </conditionalFormatting>
  <conditionalFormatting sqref="O32:O34 O23:O30">
    <cfRule type="expression" dxfId="2045" priority="44">
      <formula>O23="NG"</formula>
    </cfRule>
  </conditionalFormatting>
  <conditionalFormatting sqref="A57:B57">
    <cfRule type="expression" dxfId="2044" priority="22">
      <formula>$C$39=0</formula>
    </cfRule>
  </conditionalFormatting>
  <conditionalFormatting sqref="O57">
    <cfRule type="expression" dxfId="2043" priority="21">
      <formula>O57="NG"</formula>
    </cfRule>
  </conditionalFormatting>
  <conditionalFormatting sqref="N57">
    <cfRule type="expression" dxfId="2042" priority="19">
      <formula>N57="NG"</formula>
    </cfRule>
    <cfRule type="expression" dxfId="2041" priority="20">
      <formula>$N40="NG"</formula>
    </cfRule>
  </conditionalFormatting>
  <conditionalFormatting sqref="N70">
    <cfRule type="expression" dxfId="2040" priority="18">
      <formula>N70="NG"</formula>
    </cfRule>
  </conditionalFormatting>
  <conditionalFormatting sqref="N23:N34">
    <cfRule type="expression" dxfId="2039" priority="17">
      <formula>N23="NG"</formula>
    </cfRule>
  </conditionalFormatting>
  <conditionalFormatting sqref="O10:O17">
    <cfRule type="expression" dxfId="2038" priority="15">
      <formula>$O10="NG"</formula>
    </cfRule>
    <cfRule type="expression" dxfId="2037" priority="16">
      <formula>$N1048570="NG"</formula>
    </cfRule>
  </conditionalFormatting>
  <conditionalFormatting sqref="P32:P34 P23:P30">
    <cfRule type="expression" dxfId="2036" priority="13">
      <formula>P23="NG"</formula>
    </cfRule>
  </conditionalFormatting>
  <conditionalFormatting sqref="L31:M31">
    <cfRule type="expression" dxfId="2035" priority="10">
      <formula>$I31="追加"</formula>
    </cfRule>
    <cfRule type="expression" dxfId="2034" priority="11">
      <formula>$I31="新規"</formula>
    </cfRule>
  </conditionalFormatting>
  <conditionalFormatting sqref="J31:M31">
    <cfRule type="expression" dxfId="2033" priority="8">
      <formula>$I31="追加"</formula>
    </cfRule>
    <cfRule type="expression" dxfId="2032" priority="9">
      <formula>$I31="新規"</formula>
    </cfRule>
  </conditionalFormatting>
  <conditionalFormatting sqref="O31">
    <cfRule type="expression" dxfId="2031" priority="12">
      <formula>O31="NG"</formula>
    </cfRule>
  </conditionalFormatting>
  <conditionalFormatting sqref="P31">
    <cfRule type="expression" dxfId="2030" priority="7">
      <formula>P31="NG"</formula>
    </cfRule>
  </conditionalFormatting>
  <conditionalFormatting sqref="L25:M26">
    <cfRule type="expression" dxfId="2029" priority="5">
      <formula>$I25="追加"</formula>
    </cfRule>
    <cfRule type="expression" dxfId="2028" priority="6">
      <formula>$I25="新規"</formula>
    </cfRule>
  </conditionalFormatting>
  <conditionalFormatting sqref="J25:M26">
    <cfRule type="expression" dxfId="2027" priority="3">
      <formula>$I25="追加"</formula>
    </cfRule>
    <cfRule type="expression" dxfId="2026" priority="4">
      <formula>$I25="新規"</formula>
    </cfRule>
  </conditionalFormatting>
  <conditionalFormatting sqref="L7">
    <cfRule type="expression" dxfId="2025" priority="2">
      <formula>$L$7="NG"</formula>
    </cfRule>
  </conditionalFormatting>
  <conditionalFormatting sqref="N4:N5">
    <cfRule type="expression" dxfId="202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4777574-2776-4734-8428-66570406148E}">
          <x14:formula1>
            <xm:f>リスト!$E$2:$E$22</xm:f>
          </x14:formula1>
          <xm:sqref>D23:D34</xm:sqref>
        </x14:dataValidation>
        <x14:dataValidation type="list" allowBlank="1" showInputMessage="1" showErrorMessage="1" xr:uid="{BB01F208-F847-45A4-8849-D34BA236D4D4}">
          <x14:formula1>
            <xm:f>リスト!$D$2:$D$3</xm:f>
          </x14:formula1>
          <xm:sqref>C23:C34</xm:sqref>
        </x14:dataValidation>
        <x14:dataValidation type="list" allowBlank="1" showInputMessage="1" showErrorMessage="1" xr:uid="{60259AC9-19C0-4069-ADD5-4DA45C156ABB}">
          <x14:formula1>
            <xm:f>リスト!$C$2:$C$4</xm:f>
          </x14:formula1>
          <xm:sqref>B23:B34</xm:sqref>
        </x14:dataValidation>
        <x14:dataValidation type="list" allowBlank="1" showInputMessage="1" showErrorMessage="1" xr:uid="{BCE3A005-489E-49E3-9A42-99B0D479584E}">
          <x14:formula1>
            <xm:f>リスト!$G$2:$G$4</xm:f>
          </x14:formula1>
          <xm:sqref>I23:I34</xm:sqref>
        </x14:dataValidation>
        <x14:dataValidation type="list" allowBlank="1" showInputMessage="1" showErrorMessage="1" xr:uid="{325A2D27-CAC3-49F3-AB27-25E820F53E74}">
          <x14:formula1>
            <xm:f>リスト!$A$3:$A$9</xm:f>
          </x14:formula1>
          <xm:sqref>F10:F17</xm:sqref>
        </x14:dataValidation>
        <x14:dataValidation type="list" allowBlank="1" showInputMessage="1" showErrorMessage="1" xr:uid="{1BEDCB1F-6A86-45FB-84BD-2809F4A3FA05}">
          <x14:formula1>
            <xm:f>リスト!$A$2:$A$9</xm:f>
          </x14:formula1>
          <xm:sqref>G10:G17</xm:sqref>
        </x14:dataValidation>
        <x14:dataValidation type="list" allowBlank="1" showInputMessage="1" showErrorMessage="1" xr:uid="{A8FB0574-0142-4534-98BB-1A158EAEC8BA}">
          <x14:formula1>
            <xm:f>リスト!$B$2:$B$11</xm:f>
          </x14:formula1>
          <xm:sqref>H10:H17</xm:sqref>
        </x14:dataValidation>
        <x14:dataValidation type="list" allowBlank="1" showInputMessage="1" showErrorMessage="1" xr:uid="{635D0CCB-7E45-446E-90B0-5AA35F9D8179}">
          <x14:formula1>
            <xm:f>リスト!$H$2:$H$3</xm:f>
          </x14:formula1>
          <xm:sqref>A63:A65 A76:A85</xm:sqref>
        </x14:dataValidation>
        <x14:dataValidation type="list" allowBlank="1" showInputMessage="1" showErrorMessage="1" xr:uid="{7BEF686C-F70B-46E5-A002-268E4E37BED2}">
          <x14:formula1>
            <xm:f>リスト!$H$2:$H$4</xm:f>
          </x14:formula1>
          <xm:sqref>A70:A72 L23:M34</xm:sqref>
        </x14:dataValidation>
        <x14:dataValidation type="list" allowBlank="1" showInputMessage="1" showErrorMessage="1" xr:uid="{A5133E06-9B63-481E-BF36-8515EFE26FC3}">
          <x14:formula1>
            <xm:f>リスト!$I$2:$I$5</xm:f>
          </x14:formula1>
          <xm:sqref>I10:I17</xm:sqref>
        </x14:dataValidation>
        <x14:dataValidation type="list" allowBlank="1" showInputMessage="1" showErrorMessage="1" xr:uid="{9C56557E-7821-4B48-89B1-7463A6687AFF}">
          <x14:formula1>
            <xm:f>リスト!$J$2:$J$6</xm:f>
          </x14:formula1>
          <xm:sqref>J10:J17</xm:sqref>
        </x14:dataValidation>
        <x14:dataValidation type="list" allowBlank="1" showInputMessage="1" showErrorMessage="1" xr:uid="{68943FFD-9218-4E4A-97B5-FA276A20130B}">
          <x14:formula1>
            <xm:f>リスト!$K$2:$K$3</xm:f>
          </x14:formula1>
          <xm:sqref>A46:A54 A57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9C4C-C685-4CD2-8B11-F45C2A9EE764}">
  <dimension ref="A1:U85"/>
  <sheetViews>
    <sheetView view="pageBreakPreview" topLeftCell="A31"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023" priority="42">
      <formula>$I29="追加"</formula>
    </cfRule>
    <cfRule type="expression" dxfId="2022" priority="43">
      <formula>$I29="新規"</formula>
    </cfRule>
  </conditionalFormatting>
  <conditionalFormatting sqref="F58:K58 A58:A59">
    <cfRule type="expression" dxfId="2021" priority="41">
      <formula>$C$39=0</formula>
    </cfRule>
  </conditionalFormatting>
  <conditionalFormatting sqref="C37">
    <cfRule type="expression" dxfId="2020" priority="39">
      <formula>$C$37&gt;$B$37/2</formula>
    </cfRule>
    <cfRule type="expression" dxfId="2019" priority="40">
      <formula>$C$37&gt;10000000</formula>
    </cfRule>
  </conditionalFormatting>
  <conditionalFormatting sqref="C38">
    <cfRule type="expression" dxfId="2018" priority="37">
      <formula>$C$38&gt;$B$38/2</formula>
    </cfRule>
    <cfRule type="expression" dxfId="2017" priority="38">
      <formula>$C$38&gt;1000000</formula>
    </cfRule>
  </conditionalFormatting>
  <conditionalFormatting sqref="C39">
    <cfRule type="expression" dxfId="2016" priority="35">
      <formula>$C$39&gt;$B$39/2</formula>
    </cfRule>
    <cfRule type="expression" dxfId="2015" priority="36">
      <formula>$C$39&gt;100000</formula>
    </cfRule>
  </conditionalFormatting>
  <conditionalFormatting sqref="N7">
    <cfRule type="expression" dxfId="2014" priority="32">
      <formula>N7="NG"</formula>
    </cfRule>
  </conditionalFormatting>
  <conditionalFormatting sqref="J23:M24 J27:M30 J32:M34">
    <cfRule type="expression" dxfId="2013" priority="14">
      <formula>$I23="追加"</formula>
    </cfRule>
    <cfRule type="expression" dxfId="2012" priority="34">
      <formula>$I23="新規"</formula>
    </cfRule>
  </conditionalFormatting>
  <conditionalFormatting sqref="B37:B39">
    <cfRule type="expression" dxfId="2011" priority="33">
      <formula>($C37+$D37+$E37)&lt;&gt;$B37</formula>
    </cfRule>
  </conditionalFormatting>
  <conditionalFormatting sqref="N37:P39">
    <cfRule type="expression" dxfId="2010" priority="30">
      <formula>N37="NG"</formula>
    </cfRule>
    <cfRule type="expression" dxfId="2009" priority="31">
      <formula>$N19="NG"</formula>
    </cfRule>
  </conditionalFormatting>
  <conditionalFormatting sqref="P40">
    <cfRule type="expression" dxfId="2008" priority="28">
      <formula>P40="NG"</formula>
    </cfRule>
    <cfRule type="expression" dxfId="2007" priority="29">
      <formula>$N22="NG"</formula>
    </cfRule>
  </conditionalFormatting>
  <conditionalFormatting sqref="N58:N59">
    <cfRule type="expression" dxfId="2006" priority="26">
      <formula>N58="NG"</formula>
    </cfRule>
    <cfRule type="expression" dxfId="2005" priority="27">
      <formula>$N41="NG"</formula>
    </cfRule>
  </conditionalFormatting>
  <conditionalFormatting sqref="N63">
    <cfRule type="expression" dxfId="2004" priority="25">
      <formula>N63="NG"</formula>
    </cfRule>
  </conditionalFormatting>
  <conditionalFormatting sqref="N3">
    <cfRule type="expression" dxfId="2003" priority="23">
      <formula>$N3&lt;&gt;"要修正！"</formula>
    </cfRule>
    <cfRule type="expression" dxfId="2002" priority="24">
      <formula>$N3="要修正！"</formula>
    </cfRule>
  </conditionalFormatting>
  <conditionalFormatting sqref="O32:O34 O23:O30">
    <cfRule type="expression" dxfId="2001" priority="44">
      <formula>O23="NG"</formula>
    </cfRule>
  </conditionalFormatting>
  <conditionalFormatting sqref="A57:B57">
    <cfRule type="expression" dxfId="2000" priority="22">
      <formula>$C$39=0</formula>
    </cfRule>
  </conditionalFormatting>
  <conditionalFormatting sqref="O57">
    <cfRule type="expression" dxfId="1999" priority="21">
      <formula>O57="NG"</formula>
    </cfRule>
  </conditionalFormatting>
  <conditionalFormatting sqref="N57">
    <cfRule type="expression" dxfId="1998" priority="19">
      <formula>N57="NG"</formula>
    </cfRule>
    <cfRule type="expression" dxfId="1997" priority="20">
      <formula>$N40="NG"</formula>
    </cfRule>
  </conditionalFormatting>
  <conditionalFormatting sqref="N70">
    <cfRule type="expression" dxfId="1996" priority="18">
      <formula>N70="NG"</formula>
    </cfRule>
  </conditionalFormatting>
  <conditionalFormatting sqref="N23:N34">
    <cfRule type="expression" dxfId="1995" priority="17">
      <formula>N23="NG"</formula>
    </cfRule>
  </conditionalFormatting>
  <conditionalFormatting sqref="O10:O17">
    <cfRule type="expression" dxfId="1994" priority="15">
      <formula>$O10="NG"</formula>
    </cfRule>
    <cfRule type="expression" dxfId="1993" priority="16">
      <formula>$N1048570="NG"</formula>
    </cfRule>
  </conditionalFormatting>
  <conditionalFormatting sqref="P32:P34 P23:P30">
    <cfRule type="expression" dxfId="1992" priority="13">
      <formula>P23="NG"</formula>
    </cfRule>
  </conditionalFormatting>
  <conditionalFormatting sqref="L31:M31">
    <cfRule type="expression" dxfId="1991" priority="10">
      <formula>$I31="追加"</formula>
    </cfRule>
    <cfRule type="expression" dxfId="1990" priority="11">
      <formula>$I31="新規"</formula>
    </cfRule>
  </conditionalFormatting>
  <conditionalFormatting sqref="J31:M31">
    <cfRule type="expression" dxfId="1989" priority="8">
      <formula>$I31="追加"</formula>
    </cfRule>
    <cfRule type="expression" dxfId="1988" priority="9">
      <formula>$I31="新規"</formula>
    </cfRule>
  </conditionalFormatting>
  <conditionalFormatting sqref="O31">
    <cfRule type="expression" dxfId="1987" priority="12">
      <formula>O31="NG"</formula>
    </cfRule>
  </conditionalFormatting>
  <conditionalFormatting sqref="P31">
    <cfRule type="expression" dxfId="1986" priority="7">
      <formula>P31="NG"</formula>
    </cfRule>
  </conditionalFormatting>
  <conditionalFormatting sqref="L25:M26">
    <cfRule type="expression" dxfId="1985" priority="5">
      <formula>$I25="追加"</formula>
    </cfRule>
    <cfRule type="expression" dxfId="1984" priority="6">
      <formula>$I25="新規"</formula>
    </cfRule>
  </conditionalFormatting>
  <conditionalFormatting sqref="J25:M26">
    <cfRule type="expression" dxfId="1983" priority="3">
      <formula>$I25="追加"</formula>
    </cfRule>
    <cfRule type="expression" dxfId="1982" priority="4">
      <formula>$I25="新規"</formula>
    </cfRule>
  </conditionalFormatting>
  <conditionalFormatting sqref="L7">
    <cfRule type="expression" dxfId="1981" priority="2">
      <formula>$L$7="NG"</formula>
    </cfRule>
  </conditionalFormatting>
  <conditionalFormatting sqref="N4:N5">
    <cfRule type="expression" dxfId="198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E3AB322-97E4-4685-AA0C-FB46CF12679A}">
          <x14:formula1>
            <xm:f>リスト!$E$2:$E$22</xm:f>
          </x14:formula1>
          <xm:sqref>D23:D34</xm:sqref>
        </x14:dataValidation>
        <x14:dataValidation type="list" allowBlank="1" showInputMessage="1" showErrorMessage="1" xr:uid="{605CB261-B0DC-455B-A3C4-097F8CD69033}">
          <x14:formula1>
            <xm:f>リスト!$D$2:$D$3</xm:f>
          </x14:formula1>
          <xm:sqref>C23:C34</xm:sqref>
        </x14:dataValidation>
        <x14:dataValidation type="list" allowBlank="1" showInputMessage="1" showErrorMessage="1" xr:uid="{3EE8B46E-FBB1-4A2B-A895-68151F6A0B98}">
          <x14:formula1>
            <xm:f>リスト!$C$2:$C$4</xm:f>
          </x14:formula1>
          <xm:sqref>B23:B34</xm:sqref>
        </x14:dataValidation>
        <x14:dataValidation type="list" allowBlank="1" showInputMessage="1" showErrorMessage="1" xr:uid="{46954D7E-6F08-4C36-A461-D3A124BED760}">
          <x14:formula1>
            <xm:f>リスト!$G$2:$G$4</xm:f>
          </x14:formula1>
          <xm:sqref>I23:I34</xm:sqref>
        </x14:dataValidation>
        <x14:dataValidation type="list" allowBlank="1" showInputMessage="1" showErrorMessage="1" xr:uid="{5057B567-470F-4A90-9053-035403F1BF2A}">
          <x14:formula1>
            <xm:f>リスト!$A$3:$A$9</xm:f>
          </x14:formula1>
          <xm:sqref>F10:F17</xm:sqref>
        </x14:dataValidation>
        <x14:dataValidation type="list" allowBlank="1" showInputMessage="1" showErrorMessage="1" xr:uid="{EAFD4399-C3D3-43AC-A1EC-3D3CAB0B46A0}">
          <x14:formula1>
            <xm:f>リスト!$A$2:$A$9</xm:f>
          </x14:formula1>
          <xm:sqref>G10:G17</xm:sqref>
        </x14:dataValidation>
        <x14:dataValidation type="list" allowBlank="1" showInputMessage="1" showErrorMessage="1" xr:uid="{EAD70A4F-5E70-46D4-B2C2-6D1FACCA689E}">
          <x14:formula1>
            <xm:f>リスト!$B$2:$B$11</xm:f>
          </x14:formula1>
          <xm:sqref>H10:H17</xm:sqref>
        </x14:dataValidation>
        <x14:dataValidation type="list" allowBlank="1" showInputMessage="1" showErrorMessage="1" xr:uid="{0C30597C-5C82-4F95-83AD-3EBDF4B7C415}">
          <x14:formula1>
            <xm:f>リスト!$H$2:$H$3</xm:f>
          </x14:formula1>
          <xm:sqref>A63:A65 A76:A85</xm:sqref>
        </x14:dataValidation>
        <x14:dataValidation type="list" allowBlank="1" showInputMessage="1" showErrorMessage="1" xr:uid="{3CCFACCB-20D4-41EB-9521-A7D0FE86551E}">
          <x14:formula1>
            <xm:f>リスト!$H$2:$H$4</xm:f>
          </x14:formula1>
          <xm:sqref>A70:A72 L23:M34</xm:sqref>
        </x14:dataValidation>
        <x14:dataValidation type="list" allowBlank="1" showInputMessage="1" showErrorMessage="1" xr:uid="{D8266084-ABE9-4F6A-BDA5-7CE085340A04}">
          <x14:formula1>
            <xm:f>リスト!$I$2:$I$5</xm:f>
          </x14:formula1>
          <xm:sqref>I10:I17</xm:sqref>
        </x14:dataValidation>
        <x14:dataValidation type="list" allowBlank="1" showInputMessage="1" showErrorMessage="1" xr:uid="{9D148E99-0430-4E17-B342-6EEA7BB92152}">
          <x14:formula1>
            <xm:f>リスト!$J$2:$J$6</xm:f>
          </x14:formula1>
          <xm:sqref>J10:J17</xm:sqref>
        </x14:dataValidation>
        <x14:dataValidation type="list" allowBlank="1" showInputMessage="1" showErrorMessage="1" xr:uid="{D40575A7-04F2-49A1-B38B-73468034328A}">
          <x14:formula1>
            <xm:f>リスト!$K$2:$K$3</xm:f>
          </x14:formula1>
          <xm:sqref>A46:A54 A57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836E-030E-4098-84EC-029BA51D4F7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979" priority="42">
      <formula>$I29="追加"</formula>
    </cfRule>
    <cfRule type="expression" dxfId="1978" priority="43">
      <formula>$I29="新規"</formula>
    </cfRule>
  </conditionalFormatting>
  <conditionalFormatting sqref="F58:K58 A58:A59">
    <cfRule type="expression" dxfId="1977" priority="41">
      <formula>$C$39=0</formula>
    </cfRule>
  </conditionalFormatting>
  <conditionalFormatting sqref="C37">
    <cfRule type="expression" dxfId="1976" priority="39">
      <formula>$C$37&gt;$B$37/2</formula>
    </cfRule>
    <cfRule type="expression" dxfId="1975" priority="40">
      <formula>$C$37&gt;10000000</formula>
    </cfRule>
  </conditionalFormatting>
  <conditionalFormatting sqref="C38">
    <cfRule type="expression" dxfId="1974" priority="37">
      <formula>$C$38&gt;$B$38/2</formula>
    </cfRule>
    <cfRule type="expression" dxfId="1973" priority="38">
      <formula>$C$38&gt;1000000</formula>
    </cfRule>
  </conditionalFormatting>
  <conditionalFormatting sqref="C39">
    <cfRule type="expression" dxfId="1972" priority="35">
      <formula>$C$39&gt;$B$39/2</formula>
    </cfRule>
    <cfRule type="expression" dxfId="1971" priority="36">
      <formula>$C$39&gt;100000</formula>
    </cfRule>
  </conditionalFormatting>
  <conditionalFormatting sqref="N7">
    <cfRule type="expression" dxfId="1970" priority="32">
      <formula>N7="NG"</formula>
    </cfRule>
  </conditionalFormatting>
  <conditionalFormatting sqref="J23:M24 J27:M30 J32:M34">
    <cfRule type="expression" dxfId="1969" priority="14">
      <formula>$I23="追加"</formula>
    </cfRule>
    <cfRule type="expression" dxfId="1968" priority="34">
      <formula>$I23="新規"</formula>
    </cfRule>
  </conditionalFormatting>
  <conditionalFormatting sqref="B37:B39">
    <cfRule type="expression" dxfId="1967" priority="33">
      <formula>($C37+$D37+$E37)&lt;&gt;$B37</formula>
    </cfRule>
  </conditionalFormatting>
  <conditionalFormatting sqref="N37:P39">
    <cfRule type="expression" dxfId="1966" priority="30">
      <formula>N37="NG"</formula>
    </cfRule>
    <cfRule type="expression" dxfId="1965" priority="31">
      <formula>$N19="NG"</formula>
    </cfRule>
  </conditionalFormatting>
  <conditionalFormatting sqref="P40">
    <cfRule type="expression" dxfId="1964" priority="28">
      <formula>P40="NG"</formula>
    </cfRule>
    <cfRule type="expression" dxfId="1963" priority="29">
      <formula>$N22="NG"</formula>
    </cfRule>
  </conditionalFormatting>
  <conditionalFormatting sqref="N58:N59">
    <cfRule type="expression" dxfId="1962" priority="26">
      <formula>N58="NG"</formula>
    </cfRule>
    <cfRule type="expression" dxfId="1961" priority="27">
      <formula>$N41="NG"</formula>
    </cfRule>
  </conditionalFormatting>
  <conditionalFormatting sqref="N63">
    <cfRule type="expression" dxfId="1960" priority="25">
      <formula>N63="NG"</formula>
    </cfRule>
  </conditionalFormatting>
  <conditionalFormatting sqref="N3">
    <cfRule type="expression" dxfId="1959" priority="23">
      <formula>$N3&lt;&gt;"要修正！"</formula>
    </cfRule>
    <cfRule type="expression" dxfId="1958" priority="24">
      <formula>$N3="要修正！"</formula>
    </cfRule>
  </conditionalFormatting>
  <conditionalFormatting sqref="O32:O34 O23:O30">
    <cfRule type="expression" dxfId="1957" priority="44">
      <formula>O23="NG"</formula>
    </cfRule>
  </conditionalFormatting>
  <conditionalFormatting sqref="A57:B57">
    <cfRule type="expression" dxfId="1956" priority="22">
      <formula>$C$39=0</formula>
    </cfRule>
  </conditionalFormatting>
  <conditionalFormatting sqref="O57">
    <cfRule type="expression" dxfId="1955" priority="21">
      <formula>O57="NG"</formula>
    </cfRule>
  </conditionalFormatting>
  <conditionalFormatting sqref="N57">
    <cfRule type="expression" dxfId="1954" priority="19">
      <formula>N57="NG"</formula>
    </cfRule>
    <cfRule type="expression" dxfId="1953" priority="20">
      <formula>$N40="NG"</formula>
    </cfRule>
  </conditionalFormatting>
  <conditionalFormatting sqref="N70">
    <cfRule type="expression" dxfId="1952" priority="18">
      <formula>N70="NG"</formula>
    </cfRule>
  </conditionalFormatting>
  <conditionalFormatting sqref="N23:N34">
    <cfRule type="expression" dxfId="1951" priority="17">
      <formula>N23="NG"</formula>
    </cfRule>
  </conditionalFormatting>
  <conditionalFormatting sqref="O10:O17">
    <cfRule type="expression" dxfId="1950" priority="15">
      <formula>$O10="NG"</formula>
    </cfRule>
    <cfRule type="expression" dxfId="1949" priority="16">
      <formula>$N1048570="NG"</formula>
    </cfRule>
  </conditionalFormatting>
  <conditionalFormatting sqref="P32:P34 P23:P30">
    <cfRule type="expression" dxfId="1948" priority="13">
      <formula>P23="NG"</formula>
    </cfRule>
  </conditionalFormatting>
  <conditionalFormatting sqref="L31:M31">
    <cfRule type="expression" dxfId="1947" priority="10">
      <formula>$I31="追加"</formula>
    </cfRule>
    <cfRule type="expression" dxfId="1946" priority="11">
      <formula>$I31="新規"</formula>
    </cfRule>
  </conditionalFormatting>
  <conditionalFormatting sqref="J31:M31">
    <cfRule type="expression" dxfId="1945" priority="8">
      <formula>$I31="追加"</formula>
    </cfRule>
    <cfRule type="expression" dxfId="1944" priority="9">
      <formula>$I31="新規"</formula>
    </cfRule>
  </conditionalFormatting>
  <conditionalFormatting sqref="O31">
    <cfRule type="expression" dxfId="1943" priority="12">
      <formula>O31="NG"</formula>
    </cfRule>
  </conditionalFormatting>
  <conditionalFormatting sqref="P31">
    <cfRule type="expression" dxfId="1942" priority="7">
      <formula>P31="NG"</formula>
    </cfRule>
  </conditionalFormatting>
  <conditionalFormatting sqref="L25:M26">
    <cfRule type="expression" dxfId="1941" priority="5">
      <formula>$I25="追加"</formula>
    </cfRule>
    <cfRule type="expression" dxfId="1940" priority="6">
      <formula>$I25="新規"</formula>
    </cfRule>
  </conditionalFormatting>
  <conditionalFormatting sqref="J25:M26">
    <cfRule type="expression" dxfId="1939" priority="3">
      <formula>$I25="追加"</formula>
    </cfRule>
    <cfRule type="expression" dxfId="1938" priority="4">
      <formula>$I25="新規"</formula>
    </cfRule>
  </conditionalFormatting>
  <conditionalFormatting sqref="L7">
    <cfRule type="expression" dxfId="1937" priority="2">
      <formula>$L$7="NG"</formula>
    </cfRule>
  </conditionalFormatting>
  <conditionalFormatting sqref="N4:N5">
    <cfRule type="expression" dxfId="193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8C10353-D51A-44F2-B6FE-5B6FDA31A08A}">
          <x14:formula1>
            <xm:f>リスト!$K$2:$K$3</xm:f>
          </x14:formula1>
          <xm:sqref>A46:A54 A57</xm:sqref>
        </x14:dataValidation>
        <x14:dataValidation type="list" allowBlank="1" showInputMessage="1" showErrorMessage="1" xr:uid="{CB7CA768-F0FE-49CE-8F04-892256E0A3B1}">
          <x14:formula1>
            <xm:f>リスト!$J$2:$J$6</xm:f>
          </x14:formula1>
          <xm:sqref>J10:J17</xm:sqref>
        </x14:dataValidation>
        <x14:dataValidation type="list" allowBlank="1" showInputMessage="1" showErrorMessage="1" xr:uid="{186B5201-B34C-4801-84A6-22DCFAAADAFB}">
          <x14:formula1>
            <xm:f>リスト!$I$2:$I$5</xm:f>
          </x14:formula1>
          <xm:sqref>I10:I17</xm:sqref>
        </x14:dataValidation>
        <x14:dataValidation type="list" allowBlank="1" showInputMessage="1" showErrorMessage="1" xr:uid="{89CAC906-6052-41E9-A6B1-89F884ACA7A4}">
          <x14:formula1>
            <xm:f>リスト!$H$2:$H$4</xm:f>
          </x14:formula1>
          <xm:sqref>A70:A72 L23:M34</xm:sqref>
        </x14:dataValidation>
        <x14:dataValidation type="list" allowBlank="1" showInputMessage="1" showErrorMessage="1" xr:uid="{67A6FA54-B549-47B2-B4B8-D16E98D7D613}">
          <x14:formula1>
            <xm:f>リスト!$H$2:$H$3</xm:f>
          </x14:formula1>
          <xm:sqref>A63:A65 A76:A85</xm:sqref>
        </x14:dataValidation>
        <x14:dataValidation type="list" allowBlank="1" showInputMessage="1" showErrorMessage="1" xr:uid="{72C237C6-5DAF-4F86-8A43-746B71ADF19D}">
          <x14:formula1>
            <xm:f>リスト!$B$2:$B$11</xm:f>
          </x14:formula1>
          <xm:sqref>H10:H17</xm:sqref>
        </x14:dataValidation>
        <x14:dataValidation type="list" allowBlank="1" showInputMessage="1" showErrorMessage="1" xr:uid="{0EAA0ECC-C092-4CDC-A15A-6A720ADF3841}">
          <x14:formula1>
            <xm:f>リスト!$A$2:$A$9</xm:f>
          </x14:formula1>
          <xm:sqref>G10:G17</xm:sqref>
        </x14:dataValidation>
        <x14:dataValidation type="list" allowBlank="1" showInputMessage="1" showErrorMessage="1" xr:uid="{A1F33A18-40BF-4541-B9BB-7152EA7B6490}">
          <x14:formula1>
            <xm:f>リスト!$A$3:$A$9</xm:f>
          </x14:formula1>
          <xm:sqref>F10:F17</xm:sqref>
        </x14:dataValidation>
        <x14:dataValidation type="list" allowBlank="1" showInputMessage="1" showErrorMessage="1" xr:uid="{D2D8F766-43BC-4F7B-9544-6D3A8013E899}">
          <x14:formula1>
            <xm:f>リスト!$G$2:$G$4</xm:f>
          </x14:formula1>
          <xm:sqref>I23:I34</xm:sqref>
        </x14:dataValidation>
        <x14:dataValidation type="list" allowBlank="1" showInputMessage="1" showErrorMessage="1" xr:uid="{4D0F3DD5-83BB-4ABC-AB2C-5DDCC3196534}">
          <x14:formula1>
            <xm:f>リスト!$C$2:$C$4</xm:f>
          </x14:formula1>
          <xm:sqref>B23:B34</xm:sqref>
        </x14:dataValidation>
        <x14:dataValidation type="list" allowBlank="1" showInputMessage="1" showErrorMessage="1" xr:uid="{88546434-848E-4AB0-A6A7-054244E1CE77}">
          <x14:formula1>
            <xm:f>リスト!$D$2:$D$3</xm:f>
          </x14:formula1>
          <xm:sqref>C23:C34</xm:sqref>
        </x14:dataValidation>
        <x14:dataValidation type="list" allowBlank="1" showInputMessage="1" showErrorMessage="1" xr:uid="{00649937-ADE5-40A0-A03D-E920D3D87C80}">
          <x14:formula1>
            <xm:f>リスト!$E$2:$E$22</xm:f>
          </x14:formula1>
          <xm:sqref>D23:D34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6004-E04B-4EAE-A75C-1D0C1271E683}">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311" priority="42">
      <formula>$I29="追加"</formula>
    </cfRule>
    <cfRule type="expression" dxfId="4310" priority="43">
      <formula>$I29="新規"</formula>
    </cfRule>
  </conditionalFormatting>
  <conditionalFormatting sqref="F58:K58 A58:A59">
    <cfRule type="expression" dxfId="4309" priority="41">
      <formula>$C$39=0</formula>
    </cfRule>
  </conditionalFormatting>
  <conditionalFormatting sqref="C37">
    <cfRule type="expression" dxfId="4308" priority="39">
      <formula>$C$37&gt;$B$37/2</formula>
    </cfRule>
    <cfRule type="expression" dxfId="4307" priority="40">
      <formula>$C$37&gt;10000000</formula>
    </cfRule>
  </conditionalFormatting>
  <conditionalFormatting sqref="C38">
    <cfRule type="expression" dxfId="4306" priority="37">
      <formula>$C$38&gt;$B$38/2</formula>
    </cfRule>
    <cfRule type="expression" dxfId="4305" priority="38">
      <formula>$C$38&gt;1000000</formula>
    </cfRule>
  </conditionalFormatting>
  <conditionalFormatting sqref="C39">
    <cfRule type="expression" dxfId="4304" priority="35">
      <formula>$C$39&gt;$B$39/2</formula>
    </cfRule>
    <cfRule type="expression" dxfId="4303" priority="36">
      <formula>$C$39&gt;100000</formula>
    </cfRule>
  </conditionalFormatting>
  <conditionalFormatting sqref="N7">
    <cfRule type="expression" dxfId="4302" priority="32">
      <formula>N7="NG"</formula>
    </cfRule>
  </conditionalFormatting>
  <conditionalFormatting sqref="J23:M24 J27:M30 J32:M34">
    <cfRule type="expression" dxfId="4301" priority="14">
      <formula>$I23="追加"</formula>
    </cfRule>
    <cfRule type="expression" dxfId="4300" priority="34">
      <formula>$I23="新規"</formula>
    </cfRule>
  </conditionalFormatting>
  <conditionalFormatting sqref="B37:B39">
    <cfRule type="expression" dxfId="4299" priority="33">
      <formula>($C37+$D37+$E37)&lt;&gt;$B37</formula>
    </cfRule>
  </conditionalFormatting>
  <conditionalFormatting sqref="N37:P39">
    <cfRule type="expression" dxfId="4298" priority="30">
      <formula>N37="NG"</formula>
    </cfRule>
    <cfRule type="expression" dxfId="4297" priority="31">
      <formula>$N19="NG"</formula>
    </cfRule>
  </conditionalFormatting>
  <conditionalFormatting sqref="P40">
    <cfRule type="expression" dxfId="4296" priority="28">
      <formula>P40="NG"</formula>
    </cfRule>
    <cfRule type="expression" dxfId="4295" priority="29">
      <formula>$N22="NG"</formula>
    </cfRule>
  </conditionalFormatting>
  <conditionalFormatting sqref="N58:N59">
    <cfRule type="expression" dxfId="4294" priority="26">
      <formula>N58="NG"</formula>
    </cfRule>
    <cfRule type="expression" dxfId="4293" priority="27">
      <formula>$N41="NG"</formula>
    </cfRule>
  </conditionalFormatting>
  <conditionalFormatting sqref="N63">
    <cfRule type="expression" dxfId="4292" priority="25">
      <formula>N63="NG"</formula>
    </cfRule>
  </conditionalFormatting>
  <conditionalFormatting sqref="N3">
    <cfRule type="expression" dxfId="4291" priority="23">
      <formula>$N3&lt;&gt;"要修正！"</formula>
    </cfRule>
    <cfRule type="expression" dxfId="4290" priority="24">
      <formula>$N3="要修正！"</formula>
    </cfRule>
  </conditionalFormatting>
  <conditionalFormatting sqref="O32:O34 O23:O30">
    <cfRule type="expression" dxfId="4289" priority="44">
      <formula>O23="NG"</formula>
    </cfRule>
  </conditionalFormatting>
  <conditionalFormatting sqref="A57:B57">
    <cfRule type="expression" dxfId="4288" priority="22">
      <formula>$C$39=0</formula>
    </cfRule>
  </conditionalFormatting>
  <conditionalFormatting sqref="O57">
    <cfRule type="expression" dxfId="4287" priority="21">
      <formula>O57="NG"</formula>
    </cfRule>
  </conditionalFormatting>
  <conditionalFormatting sqref="N57">
    <cfRule type="expression" dxfId="4286" priority="19">
      <formula>N57="NG"</formula>
    </cfRule>
    <cfRule type="expression" dxfId="4285" priority="20">
      <formula>$N40="NG"</formula>
    </cfRule>
  </conditionalFormatting>
  <conditionalFormatting sqref="N70">
    <cfRule type="expression" dxfId="4284" priority="18">
      <formula>N70="NG"</formula>
    </cfRule>
  </conditionalFormatting>
  <conditionalFormatting sqref="N23:N34">
    <cfRule type="expression" dxfId="4283" priority="17">
      <formula>N23="NG"</formula>
    </cfRule>
  </conditionalFormatting>
  <conditionalFormatting sqref="O10:O17">
    <cfRule type="expression" dxfId="4282" priority="15">
      <formula>$O10="NG"</formula>
    </cfRule>
    <cfRule type="expression" dxfId="4281" priority="16">
      <formula>$N1048570="NG"</formula>
    </cfRule>
  </conditionalFormatting>
  <conditionalFormatting sqref="P32:P34 P23:P30">
    <cfRule type="expression" dxfId="4280" priority="13">
      <formula>P23="NG"</formula>
    </cfRule>
  </conditionalFormatting>
  <conditionalFormatting sqref="L31:M31">
    <cfRule type="expression" dxfId="4279" priority="10">
      <formula>$I31="追加"</formula>
    </cfRule>
    <cfRule type="expression" dxfId="4278" priority="11">
      <formula>$I31="新規"</formula>
    </cfRule>
  </conditionalFormatting>
  <conditionalFormatting sqref="J31:M31">
    <cfRule type="expression" dxfId="4277" priority="8">
      <formula>$I31="追加"</formula>
    </cfRule>
    <cfRule type="expression" dxfId="4276" priority="9">
      <formula>$I31="新規"</formula>
    </cfRule>
  </conditionalFormatting>
  <conditionalFormatting sqref="O31">
    <cfRule type="expression" dxfId="4275" priority="12">
      <formula>O31="NG"</formula>
    </cfRule>
  </conditionalFormatting>
  <conditionalFormatting sqref="P31">
    <cfRule type="expression" dxfId="4274" priority="7">
      <formula>P31="NG"</formula>
    </cfRule>
  </conditionalFormatting>
  <conditionalFormatting sqref="L25:M26">
    <cfRule type="expression" dxfId="4273" priority="5">
      <formula>$I25="追加"</formula>
    </cfRule>
    <cfRule type="expression" dxfId="4272" priority="6">
      <formula>$I25="新規"</formula>
    </cfRule>
  </conditionalFormatting>
  <conditionalFormatting sqref="J25:M26">
    <cfRule type="expression" dxfId="4271" priority="3">
      <formula>$I25="追加"</formula>
    </cfRule>
    <cfRule type="expression" dxfId="4270" priority="4">
      <formula>$I25="新規"</formula>
    </cfRule>
  </conditionalFormatting>
  <conditionalFormatting sqref="L7">
    <cfRule type="expression" dxfId="4269" priority="2">
      <formula>$L$7="NG"</formula>
    </cfRule>
  </conditionalFormatting>
  <conditionalFormatting sqref="N4:N5">
    <cfRule type="expression" dxfId="426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3046EFA-FCDE-4EB1-B62F-8C418F81D962}">
          <x14:formula1>
            <xm:f>リスト!$K$2:$K$3</xm:f>
          </x14:formula1>
          <xm:sqref>A46:A54 A57</xm:sqref>
        </x14:dataValidation>
        <x14:dataValidation type="list" allowBlank="1" showInputMessage="1" showErrorMessage="1" xr:uid="{0F9EB088-0942-4DF1-A87A-FA9C3AA15595}">
          <x14:formula1>
            <xm:f>リスト!$J$2:$J$6</xm:f>
          </x14:formula1>
          <xm:sqref>J10:J17</xm:sqref>
        </x14:dataValidation>
        <x14:dataValidation type="list" allowBlank="1" showInputMessage="1" showErrorMessage="1" xr:uid="{2E2B87E5-0225-472A-8E50-7EB79AA5FAB8}">
          <x14:formula1>
            <xm:f>リスト!$I$2:$I$5</xm:f>
          </x14:formula1>
          <xm:sqref>I10:I17</xm:sqref>
        </x14:dataValidation>
        <x14:dataValidation type="list" allowBlank="1" showInputMessage="1" showErrorMessage="1" xr:uid="{BA43FF9C-6F24-48CE-9D0D-1D5B212DE273}">
          <x14:formula1>
            <xm:f>リスト!$H$2:$H$4</xm:f>
          </x14:formula1>
          <xm:sqref>A70:A72 L23:M34</xm:sqref>
        </x14:dataValidation>
        <x14:dataValidation type="list" allowBlank="1" showInputMessage="1" showErrorMessage="1" xr:uid="{F2764923-C1C6-4E01-A6E4-5090013B7FB1}">
          <x14:formula1>
            <xm:f>リスト!$H$2:$H$3</xm:f>
          </x14:formula1>
          <xm:sqref>A63:A65 A76:A85</xm:sqref>
        </x14:dataValidation>
        <x14:dataValidation type="list" allowBlank="1" showInputMessage="1" showErrorMessage="1" xr:uid="{C987EB13-A91F-4F8E-95A2-6977C4A10CB7}">
          <x14:formula1>
            <xm:f>リスト!$B$2:$B$11</xm:f>
          </x14:formula1>
          <xm:sqref>H10:H17</xm:sqref>
        </x14:dataValidation>
        <x14:dataValidation type="list" allowBlank="1" showInputMessage="1" showErrorMessage="1" xr:uid="{F2A5D71F-0787-4BD7-BCF3-CB81EC261FCB}">
          <x14:formula1>
            <xm:f>リスト!$A$2:$A$9</xm:f>
          </x14:formula1>
          <xm:sqref>G10:G17</xm:sqref>
        </x14:dataValidation>
        <x14:dataValidation type="list" allowBlank="1" showInputMessage="1" showErrorMessage="1" xr:uid="{0A909498-6E7A-4173-AD02-D98F744EB3A6}">
          <x14:formula1>
            <xm:f>リスト!$A$3:$A$9</xm:f>
          </x14:formula1>
          <xm:sqref>F10:F17</xm:sqref>
        </x14:dataValidation>
        <x14:dataValidation type="list" allowBlank="1" showInputMessage="1" showErrorMessage="1" xr:uid="{8EAB38FB-5120-4700-82B7-0462DE57A250}">
          <x14:formula1>
            <xm:f>リスト!$G$2:$G$4</xm:f>
          </x14:formula1>
          <xm:sqref>I23:I34</xm:sqref>
        </x14:dataValidation>
        <x14:dataValidation type="list" allowBlank="1" showInputMessage="1" showErrorMessage="1" xr:uid="{0C03AF40-7778-449F-8013-5C4E492B8FEE}">
          <x14:formula1>
            <xm:f>リスト!$C$2:$C$4</xm:f>
          </x14:formula1>
          <xm:sqref>B23:B34</xm:sqref>
        </x14:dataValidation>
        <x14:dataValidation type="list" allowBlank="1" showInputMessage="1" showErrorMessage="1" xr:uid="{26E7275E-C5C3-450C-BCAB-B2AEC1811229}">
          <x14:formula1>
            <xm:f>リスト!$D$2:$D$3</xm:f>
          </x14:formula1>
          <xm:sqref>C23:C34</xm:sqref>
        </x14:dataValidation>
        <x14:dataValidation type="list" allowBlank="1" showInputMessage="1" showErrorMessage="1" xr:uid="{9EC09854-8D80-4B87-9F3C-F6303A71881E}">
          <x14:formula1>
            <xm:f>リスト!$E$2:$E$22</xm:f>
          </x14:formula1>
          <xm:sqref>D23:D34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D935-2A85-48D4-8303-DCBEF34A689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935" priority="42">
      <formula>$I29="追加"</formula>
    </cfRule>
    <cfRule type="expression" dxfId="1934" priority="43">
      <formula>$I29="新規"</formula>
    </cfRule>
  </conditionalFormatting>
  <conditionalFormatting sqref="F58:K58 A58:A59">
    <cfRule type="expression" dxfId="1933" priority="41">
      <formula>$C$39=0</formula>
    </cfRule>
  </conditionalFormatting>
  <conditionalFormatting sqref="C37">
    <cfRule type="expression" dxfId="1932" priority="39">
      <formula>$C$37&gt;$B$37/2</formula>
    </cfRule>
    <cfRule type="expression" dxfId="1931" priority="40">
      <formula>$C$37&gt;10000000</formula>
    </cfRule>
  </conditionalFormatting>
  <conditionalFormatting sqref="C38">
    <cfRule type="expression" dxfId="1930" priority="37">
      <formula>$C$38&gt;$B$38/2</formula>
    </cfRule>
    <cfRule type="expression" dxfId="1929" priority="38">
      <formula>$C$38&gt;1000000</formula>
    </cfRule>
  </conditionalFormatting>
  <conditionalFormatting sqref="C39">
    <cfRule type="expression" dxfId="1928" priority="35">
      <formula>$C$39&gt;$B$39/2</formula>
    </cfRule>
    <cfRule type="expression" dxfId="1927" priority="36">
      <formula>$C$39&gt;100000</formula>
    </cfRule>
  </conditionalFormatting>
  <conditionalFormatting sqref="N7">
    <cfRule type="expression" dxfId="1926" priority="32">
      <formula>N7="NG"</formula>
    </cfRule>
  </conditionalFormatting>
  <conditionalFormatting sqref="J23:M24 J27:M30 J32:M34">
    <cfRule type="expression" dxfId="1925" priority="14">
      <formula>$I23="追加"</formula>
    </cfRule>
    <cfRule type="expression" dxfId="1924" priority="34">
      <formula>$I23="新規"</formula>
    </cfRule>
  </conditionalFormatting>
  <conditionalFormatting sqref="B37:B39">
    <cfRule type="expression" dxfId="1923" priority="33">
      <formula>($C37+$D37+$E37)&lt;&gt;$B37</formula>
    </cfRule>
  </conditionalFormatting>
  <conditionalFormatting sqref="N37:P39">
    <cfRule type="expression" dxfId="1922" priority="30">
      <formula>N37="NG"</formula>
    </cfRule>
    <cfRule type="expression" dxfId="1921" priority="31">
      <formula>$N19="NG"</formula>
    </cfRule>
  </conditionalFormatting>
  <conditionalFormatting sqref="P40">
    <cfRule type="expression" dxfId="1920" priority="28">
      <formula>P40="NG"</formula>
    </cfRule>
    <cfRule type="expression" dxfId="1919" priority="29">
      <formula>$N22="NG"</formula>
    </cfRule>
  </conditionalFormatting>
  <conditionalFormatting sqref="N58:N59">
    <cfRule type="expression" dxfId="1918" priority="26">
      <formula>N58="NG"</formula>
    </cfRule>
    <cfRule type="expression" dxfId="1917" priority="27">
      <formula>$N41="NG"</formula>
    </cfRule>
  </conditionalFormatting>
  <conditionalFormatting sqref="N63">
    <cfRule type="expression" dxfId="1916" priority="25">
      <formula>N63="NG"</formula>
    </cfRule>
  </conditionalFormatting>
  <conditionalFormatting sqref="N3">
    <cfRule type="expression" dxfId="1915" priority="23">
      <formula>$N3&lt;&gt;"要修正！"</formula>
    </cfRule>
    <cfRule type="expression" dxfId="1914" priority="24">
      <formula>$N3="要修正！"</formula>
    </cfRule>
  </conditionalFormatting>
  <conditionalFormatting sqref="O32:O34 O23:O30">
    <cfRule type="expression" dxfId="1913" priority="44">
      <formula>O23="NG"</formula>
    </cfRule>
  </conditionalFormatting>
  <conditionalFormatting sqref="A57:B57">
    <cfRule type="expression" dxfId="1912" priority="22">
      <formula>$C$39=0</formula>
    </cfRule>
  </conditionalFormatting>
  <conditionalFormatting sqref="O57">
    <cfRule type="expression" dxfId="1911" priority="21">
      <formula>O57="NG"</formula>
    </cfRule>
  </conditionalFormatting>
  <conditionalFormatting sqref="N57">
    <cfRule type="expression" dxfId="1910" priority="19">
      <formula>N57="NG"</formula>
    </cfRule>
    <cfRule type="expression" dxfId="1909" priority="20">
      <formula>$N40="NG"</formula>
    </cfRule>
  </conditionalFormatting>
  <conditionalFormatting sqref="N70">
    <cfRule type="expression" dxfId="1908" priority="18">
      <formula>N70="NG"</formula>
    </cfRule>
  </conditionalFormatting>
  <conditionalFormatting sqref="N23:N34">
    <cfRule type="expression" dxfId="1907" priority="17">
      <formula>N23="NG"</formula>
    </cfRule>
  </conditionalFormatting>
  <conditionalFormatting sqref="O10:O17">
    <cfRule type="expression" dxfId="1906" priority="15">
      <formula>$O10="NG"</formula>
    </cfRule>
    <cfRule type="expression" dxfId="1905" priority="16">
      <formula>$N1048570="NG"</formula>
    </cfRule>
  </conditionalFormatting>
  <conditionalFormatting sqref="P32:P34 P23:P30">
    <cfRule type="expression" dxfId="1904" priority="13">
      <formula>P23="NG"</formula>
    </cfRule>
  </conditionalFormatting>
  <conditionalFormatting sqref="L31:M31">
    <cfRule type="expression" dxfId="1903" priority="10">
      <formula>$I31="追加"</formula>
    </cfRule>
    <cfRule type="expression" dxfId="1902" priority="11">
      <formula>$I31="新規"</formula>
    </cfRule>
  </conditionalFormatting>
  <conditionalFormatting sqref="J31:M31">
    <cfRule type="expression" dxfId="1901" priority="8">
      <formula>$I31="追加"</formula>
    </cfRule>
    <cfRule type="expression" dxfId="1900" priority="9">
      <formula>$I31="新規"</formula>
    </cfRule>
  </conditionalFormatting>
  <conditionalFormatting sqref="O31">
    <cfRule type="expression" dxfId="1899" priority="12">
      <formula>O31="NG"</formula>
    </cfRule>
  </conditionalFormatting>
  <conditionalFormatting sqref="P31">
    <cfRule type="expression" dxfId="1898" priority="7">
      <formula>P31="NG"</formula>
    </cfRule>
  </conditionalFormatting>
  <conditionalFormatting sqref="L25:M26">
    <cfRule type="expression" dxfId="1897" priority="5">
      <formula>$I25="追加"</formula>
    </cfRule>
    <cfRule type="expression" dxfId="1896" priority="6">
      <formula>$I25="新規"</formula>
    </cfRule>
  </conditionalFormatting>
  <conditionalFormatting sqref="J25:M26">
    <cfRule type="expression" dxfId="1895" priority="3">
      <formula>$I25="追加"</formula>
    </cfRule>
    <cfRule type="expression" dxfId="1894" priority="4">
      <formula>$I25="新規"</formula>
    </cfRule>
  </conditionalFormatting>
  <conditionalFormatting sqref="L7">
    <cfRule type="expression" dxfId="1893" priority="2">
      <formula>$L$7="NG"</formula>
    </cfRule>
  </conditionalFormatting>
  <conditionalFormatting sqref="N4:N5">
    <cfRule type="expression" dxfId="189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F377143-214C-480D-9E67-31FDDADD9002}">
          <x14:formula1>
            <xm:f>リスト!$K$2:$K$3</xm:f>
          </x14:formula1>
          <xm:sqref>A46:A54 A57</xm:sqref>
        </x14:dataValidation>
        <x14:dataValidation type="list" allowBlank="1" showInputMessage="1" showErrorMessage="1" xr:uid="{AF18CD2A-8994-4040-82CB-3364D84EA004}">
          <x14:formula1>
            <xm:f>リスト!$J$2:$J$6</xm:f>
          </x14:formula1>
          <xm:sqref>J10:J17</xm:sqref>
        </x14:dataValidation>
        <x14:dataValidation type="list" allowBlank="1" showInputMessage="1" showErrorMessage="1" xr:uid="{9B5A79B0-418D-41AB-AAD8-7349960A3A6F}">
          <x14:formula1>
            <xm:f>リスト!$I$2:$I$5</xm:f>
          </x14:formula1>
          <xm:sqref>I10:I17</xm:sqref>
        </x14:dataValidation>
        <x14:dataValidation type="list" allowBlank="1" showInputMessage="1" showErrorMessage="1" xr:uid="{6E90BF80-340F-41F3-A89E-8767F3BAF3C6}">
          <x14:formula1>
            <xm:f>リスト!$H$2:$H$4</xm:f>
          </x14:formula1>
          <xm:sqref>A70:A72 L23:M34</xm:sqref>
        </x14:dataValidation>
        <x14:dataValidation type="list" allowBlank="1" showInputMessage="1" showErrorMessage="1" xr:uid="{C5D9E862-061F-4BE6-AD78-F4C6B375C80D}">
          <x14:formula1>
            <xm:f>リスト!$H$2:$H$3</xm:f>
          </x14:formula1>
          <xm:sqref>A63:A65 A76:A85</xm:sqref>
        </x14:dataValidation>
        <x14:dataValidation type="list" allowBlank="1" showInputMessage="1" showErrorMessage="1" xr:uid="{867F8EDA-F857-46DF-AFC3-E7FEC60AFA01}">
          <x14:formula1>
            <xm:f>リスト!$B$2:$B$11</xm:f>
          </x14:formula1>
          <xm:sqref>H10:H17</xm:sqref>
        </x14:dataValidation>
        <x14:dataValidation type="list" allowBlank="1" showInputMessage="1" showErrorMessage="1" xr:uid="{752DF160-986E-419E-BB46-3304D9804E11}">
          <x14:formula1>
            <xm:f>リスト!$A$2:$A$9</xm:f>
          </x14:formula1>
          <xm:sqref>G10:G17</xm:sqref>
        </x14:dataValidation>
        <x14:dataValidation type="list" allowBlank="1" showInputMessage="1" showErrorMessage="1" xr:uid="{50C8B27F-512D-48A2-9503-148B8B2188E5}">
          <x14:formula1>
            <xm:f>リスト!$A$3:$A$9</xm:f>
          </x14:formula1>
          <xm:sqref>F10:F17</xm:sqref>
        </x14:dataValidation>
        <x14:dataValidation type="list" allowBlank="1" showInputMessage="1" showErrorMessage="1" xr:uid="{4D46B127-1D06-44F7-AA71-94B95D71B08D}">
          <x14:formula1>
            <xm:f>リスト!$G$2:$G$4</xm:f>
          </x14:formula1>
          <xm:sqref>I23:I34</xm:sqref>
        </x14:dataValidation>
        <x14:dataValidation type="list" allowBlank="1" showInputMessage="1" showErrorMessage="1" xr:uid="{E1333349-881F-4BE1-BBDF-A15E2DC4E865}">
          <x14:formula1>
            <xm:f>リスト!$C$2:$C$4</xm:f>
          </x14:formula1>
          <xm:sqref>B23:B34</xm:sqref>
        </x14:dataValidation>
        <x14:dataValidation type="list" allowBlank="1" showInputMessage="1" showErrorMessage="1" xr:uid="{1FEB8B7D-995E-4B0F-994C-00011025A7FF}">
          <x14:formula1>
            <xm:f>リスト!$D$2:$D$3</xm:f>
          </x14:formula1>
          <xm:sqref>C23:C34</xm:sqref>
        </x14:dataValidation>
        <x14:dataValidation type="list" allowBlank="1" showInputMessage="1" showErrorMessage="1" xr:uid="{8F66C334-420E-41D5-9245-33E215A885A5}">
          <x14:formula1>
            <xm:f>リスト!$E$2:$E$22</xm:f>
          </x14:formula1>
          <xm:sqref>D23:D34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CE0FA-50E4-4D95-A2A7-F298CB3D7CC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891" priority="42">
      <formula>$I29="追加"</formula>
    </cfRule>
    <cfRule type="expression" dxfId="1890" priority="43">
      <formula>$I29="新規"</formula>
    </cfRule>
  </conditionalFormatting>
  <conditionalFormatting sqref="F58:K58 A58:A59">
    <cfRule type="expression" dxfId="1889" priority="41">
      <formula>$C$39=0</formula>
    </cfRule>
  </conditionalFormatting>
  <conditionalFormatting sqref="C37">
    <cfRule type="expression" dxfId="1888" priority="39">
      <formula>$C$37&gt;$B$37/2</formula>
    </cfRule>
    <cfRule type="expression" dxfId="1887" priority="40">
      <formula>$C$37&gt;10000000</formula>
    </cfRule>
  </conditionalFormatting>
  <conditionalFormatting sqref="C38">
    <cfRule type="expression" dxfId="1886" priority="37">
      <formula>$C$38&gt;$B$38/2</formula>
    </cfRule>
    <cfRule type="expression" dxfId="1885" priority="38">
      <formula>$C$38&gt;1000000</formula>
    </cfRule>
  </conditionalFormatting>
  <conditionalFormatting sqref="C39">
    <cfRule type="expression" dxfId="1884" priority="35">
      <formula>$C$39&gt;$B$39/2</formula>
    </cfRule>
    <cfRule type="expression" dxfId="1883" priority="36">
      <formula>$C$39&gt;100000</formula>
    </cfRule>
  </conditionalFormatting>
  <conditionalFormatting sqref="N7">
    <cfRule type="expression" dxfId="1882" priority="32">
      <formula>N7="NG"</formula>
    </cfRule>
  </conditionalFormatting>
  <conditionalFormatting sqref="J23:M24 J27:M30 J32:M34">
    <cfRule type="expression" dxfId="1881" priority="14">
      <formula>$I23="追加"</formula>
    </cfRule>
    <cfRule type="expression" dxfId="1880" priority="34">
      <formula>$I23="新規"</formula>
    </cfRule>
  </conditionalFormatting>
  <conditionalFormatting sqref="B37:B39">
    <cfRule type="expression" dxfId="1879" priority="33">
      <formula>($C37+$D37+$E37)&lt;&gt;$B37</formula>
    </cfRule>
  </conditionalFormatting>
  <conditionalFormatting sqref="N37:P39">
    <cfRule type="expression" dxfId="1878" priority="30">
      <formula>N37="NG"</formula>
    </cfRule>
    <cfRule type="expression" dxfId="1877" priority="31">
      <formula>$N19="NG"</formula>
    </cfRule>
  </conditionalFormatting>
  <conditionalFormatting sqref="P40">
    <cfRule type="expression" dxfId="1876" priority="28">
      <formula>P40="NG"</formula>
    </cfRule>
    <cfRule type="expression" dxfId="1875" priority="29">
      <formula>$N22="NG"</formula>
    </cfRule>
  </conditionalFormatting>
  <conditionalFormatting sqref="N58:N59">
    <cfRule type="expression" dxfId="1874" priority="26">
      <formula>N58="NG"</formula>
    </cfRule>
    <cfRule type="expression" dxfId="1873" priority="27">
      <formula>$N41="NG"</formula>
    </cfRule>
  </conditionalFormatting>
  <conditionalFormatting sqref="N63">
    <cfRule type="expression" dxfId="1872" priority="25">
      <formula>N63="NG"</formula>
    </cfRule>
  </conditionalFormatting>
  <conditionalFormatting sqref="N3">
    <cfRule type="expression" dxfId="1871" priority="23">
      <formula>$N3&lt;&gt;"要修正！"</formula>
    </cfRule>
    <cfRule type="expression" dxfId="1870" priority="24">
      <formula>$N3="要修正！"</formula>
    </cfRule>
  </conditionalFormatting>
  <conditionalFormatting sqref="O32:O34 O23:O30">
    <cfRule type="expression" dxfId="1869" priority="44">
      <formula>O23="NG"</formula>
    </cfRule>
  </conditionalFormatting>
  <conditionalFormatting sqref="A57:B57">
    <cfRule type="expression" dxfId="1868" priority="22">
      <formula>$C$39=0</formula>
    </cfRule>
  </conditionalFormatting>
  <conditionalFormatting sqref="O57">
    <cfRule type="expression" dxfId="1867" priority="21">
      <formula>O57="NG"</formula>
    </cfRule>
  </conditionalFormatting>
  <conditionalFormatting sqref="N57">
    <cfRule type="expression" dxfId="1866" priority="19">
      <formula>N57="NG"</formula>
    </cfRule>
    <cfRule type="expression" dxfId="1865" priority="20">
      <formula>$N40="NG"</formula>
    </cfRule>
  </conditionalFormatting>
  <conditionalFormatting sqref="N70">
    <cfRule type="expression" dxfId="1864" priority="18">
      <formula>N70="NG"</formula>
    </cfRule>
  </conditionalFormatting>
  <conditionalFormatting sqref="N23:N34">
    <cfRule type="expression" dxfId="1863" priority="17">
      <formula>N23="NG"</formula>
    </cfRule>
  </conditionalFormatting>
  <conditionalFormatting sqref="O10:O17">
    <cfRule type="expression" dxfId="1862" priority="15">
      <formula>$O10="NG"</formula>
    </cfRule>
    <cfRule type="expression" dxfId="1861" priority="16">
      <formula>$N1048570="NG"</formula>
    </cfRule>
  </conditionalFormatting>
  <conditionalFormatting sqref="P32:P34 P23:P30">
    <cfRule type="expression" dxfId="1860" priority="13">
      <formula>P23="NG"</formula>
    </cfRule>
  </conditionalFormatting>
  <conditionalFormatting sqref="L31:M31">
    <cfRule type="expression" dxfId="1859" priority="10">
      <formula>$I31="追加"</formula>
    </cfRule>
    <cfRule type="expression" dxfId="1858" priority="11">
      <formula>$I31="新規"</formula>
    </cfRule>
  </conditionalFormatting>
  <conditionalFormatting sqref="J31:M31">
    <cfRule type="expression" dxfId="1857" priority="8">
      <formula>$I31="追加"</formula>
    </cfRule>
    <cfRule type="expression" dxfId="1856" priority="9">
      <formula>$I31="新規"</formula>
    </cfRule>
  </conditionalFormatting>
  <conditionalFormatting sqref="O31">
    <cfRule type="expression" dxfId="1855" priority="12">
      <formula>O31="NG"</formula>
    </cfRule>
  </conditionalFormatting>
  <conditionalFormatting sqref="P31">
    <cfRule type="expression" dxfId="1854" priority="7">
      <formula>P31="NG"</formula>
    </cfRule>
  </conditionalFormatting>
  <conditionalFormatting sqref="L25:M26">
    <cfRule type="expression" dxfId="1853" priority="5">
      <formula>$I25="追加"</formula>
    </cfRule>
    <cfRule type="expression" dxfId="1852" priority="6">
      <formula>$I25="新規"</formula>
    </cfRule>
  </conditionalFormatting>
  <conditionalFormatting sqref="J25:M26">
    <cfRule type="expression" dxfId="1851" priority="3">
      <formula>$I25="追加"</formula>
    </cfRule>
    <cfRule type="expression" dxfId="1850" priority="4">
      <formula>$I25="新規"</formula>
    </cfRule>
  </conditionalFormatting>
  <conditionalFormatting sqref="L7">
    <cfRule type="expression" dxfId="1849" priority="2">
      <formula>$L$7="NG"</formula>
    </cfRule>
  </conditionalFormatting>
  <conditionalFormatting sqref="N4:N5">
    <cfRule type="expression" dxfId="184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F9F002E-D682-433F-924B-AA3744A2F8C1}">
          <x14:formula1>
            <xm:f>リスト!$E$2:$E$22</xm:f>
          </x14:formula1>
          <xm:sqref>D23:D34</xm:sqref>
        </x14:dataValidation>
        <x14:dataValidation type="list" allowBlank="1" showInputMessage="1" showErrorMessage="1" xr:uid="{225C6233-D3C7-4626-9D76-F3F4344C49BC}">
          <x14:formula1>
            <xm:f>リスト!$D$2:$D$3</xm:f>
          </x14:formula1>
          <xm:sqref>C23:C34</xm:sqref>
        </x14:dataValidation>
        <x14:dataValidation type="list" allowBlank="1" showInputMessage="1" showErrorMessage="1" xr:uid="{6A6D43C8-6A32-491D-BD76-72C8DAD8B67D}">
          <x14:formula1>
            <xm:f>リスト!$C$2:$C$4</xm:f>
          </x14:formula1>
          <xm:sqref>B23:B34</xm:sqref>
        </x14:dataValidation>
        <x14:dataValidation type="list" allowBlank="1" showInputMessage="1" showErrorMessage="1" xr:uid="{10E64820-F2BF-400E-BDFB-74DFD1246FB8}">
          <x14:formula1>
            <xm:f>リスト!$G$2:$G$4</xm:f>
          </x14:formula1>
          <xm:sqref>I23:I34</xm:sqref>
        </x14:dataValidation>
        <x14:dataValidation type="list" allowBlank="1" showInputMessage="1" showErrorMessage="1" xr:uid="{D71BD5F5-C377-4C94-B2CD-3E2D79A82083}">
          <x14:formula1>
            <xm:f>リスト!$A$3:$A$9</xm:f>
          </x14:formula1>
          <xm:sqref>F10:F17</xm:sqref>
        </x14:dataValidation>
        <x14:dataValidation type="list" allowBlank="1" showInputMessage="1" showErrorMessage="1" xr:uid="{ADECD816-3920-4C3A-87CA-778E2A191571}">
          <x14:formula1>
            <xm:f>リスト!$A$2:$A$9</xm:f>
          </x14:formula1>
          <xm:sqref>G10:G17</xm:sqref>
        </x14:dataValidation>
        <x14:dataValidation type="list" allowBlank="1" showInputMessage="1" showErrorMessage="1" xr:uid="{CD45F615-8BF9-4162-9B2D-BA2E5C0F99E4}">
          <x14:formula1>
            <xm:f>リスト!$B$2:$B$11</xm:f>
          </x14:formula1>
          <xm:sqref>H10:H17</xm:sqref>
        </x14:dataValidation>
        <x14:dataValidation type="list" allowBlank="1" showInputMessage="1" showErrorMessage="1" xr:uid="{C97616B9-62B2-4EB3-A7D4-874B9AFBE592}">
          <x14:formula1>
            <xm:f>リスト!$H$2:$H$3</xm:f>
          </x14:formula1>
          <xm:sqref>A63:A65 A76:A85</xm:sqref>
        </x14:dataValidation>
        <x14:dataValidation type="list" allowBlank="1" showInputMessage="1" showErrorMessage="1" xr:uid="{DB5DCAE9-5EA8-4F95-A7AE-7EC1FD550B46}">
          <x14:formula1>
            <xm:f>リスト!$H$2:$H$4</xm:f>
          </x14:formula1>
          <xm:sqref>A70:A72 L23:M34</xm:sqref>
        </x14:dataValidation>
        <x14:dataValidation type="list" allowBlank="1" showInputMessage="1" showErrorMessage="1" xr:uid="{5205B00E-0668-4CA6-B8EA-15A696807545}">
          <x14:formula1>
            <xm:f>リスト!$I$2:$I$5</xm:f>
          </x14:formula1>
          <xm:sqref>I10:I17</xm:sqref>
        </x14:dataValidation>
        <x14:dataValidation type="list" allowBlank="1" showInputMessage="1" showErrorMessage="1" xr:uid="{59202EA2-017C-4F13-AFB7-D333C9F4C176}">
          <x14:formula1>
            <xm:f>リスト!$J$2:$J$6</xm:f>
          </x14:formula1>
          <xm:sqref>J10:J17</xm:sqref>
        </x14:dataValidation>
        <x14:dataValidation type="list" allowBlank="1" showInputMessage="1" showErrorMessage="1" xr:uid="{ECC2CC8E-62FF-47C4-9B63-E9E4405D4958}">
          <x14:formula1>
            <xm:f>リスト!$K$2:$K$3</xm:f>
          </x14:formula1>
          <xm:sqref>A46:A54 A57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68675-C58D-4F35-8B6B-AD07365F0FC0}">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847" priority="42">
      <formula>$I29="追加"</formula>
    </cfRule>
    <cfRule type="expression" dxfId="1846" priority="43">
      <formula>$I29="新規"</formula>
    </cfRule>
  </conditionalFormatting>
  <conditionalFormatting sqref="F58:K58 A58:A59">
    <cfRule type="expression" dxfId="1845" priority="41">
      <formula>$C$39=0</formula>
    </cfRule>
  </conditionalFormatting>
  <conditionalFormatting sqref="C37">
    <cfRule type="expression" dxfId="1844" priority="39">
      <formula>$C$37&gt;$B$37/2</formula>
    </cfRule>
    <cfRule type="expression" dxfId="1843" priority="40">
      <formula>$C$37&gt;10000000</formula>
    </cfRule>
  </conditionalFormatting>
  <conditionalFormatting sqref="C38">
    <cfRule type="expression" dxfId="1842" priority="37">
      <formula>$C$38&gt;$B$38/2</formula>
    </cfRule>
    <cfRule type="expression" dxfId="1841" priority="38">
      <formula>$C$38&gt;1000000</formula>
    </cfRule>
  </conditionalFormatting>
  <conditionalFormatting sqref="C39">
    <cfRule type="expression" dxfId="1840" priority="35">
      <formula>$C$39&gt;$B$39/2</formula>
    </cfRule>
    <cfRule type="expression" dxfId="1839" priority="36">
      <formula>$C$39&gt;100000</formula>
    </cfRule>
  </conditionalFormatting>
  <conditionalFormatting sqref="N7">
    <cfRule type="expression" dxfId="1838" priority="32">
      <formula>N7="NG"</formula>
    </cfRule>
  </conditionalFormatting>
  <conditionalFormatting sqref="J23:M24 J27:M30 J32:M34">
    <cfRule type="expression" dxfId="1837" priority="14">
      <formula>$I23="追加"</formula>
    </cfRule>
    <cfRule type="expression" dxfId="1836" priority="34">
      <formula>$I23="新規"</formula>
    </cfRule>
  </conditionalFormatting>
  <conditionalFormatting sqref="B37:B39">
    <cfRule type="expression" dxfId="1835" priority="33">
      <formula>($C37+$D37+$E37)&lt;&gt;$B37</formula>
    </cfRule>
  </conditionalFormatting>
  <conditionalFormatting sqref="N37:P39">
    <cfRule type="expression" dxfId="1834" priority="30">
      <formula>N37="NG"</formula>
    </cfRule>
    <cfRule type="expression" dxfId="1833" priority="31">
      <formula>$N19="NG"</formula>
    </cfRule>
  </conditionalFormatting>
  <conditionalFormatting sqref="P40">
    <cfRule type="expression" dxfId="1832" priority="28">
      <formula>P40="NG"</formula>
    </cfRule>
    <cfRule type="expression" dxfId="1831" priority="29">
      <formula>$N22="NG"</formula>
    </cfRule>
  </conditionalFormatting>
  <conditionalFormatting sqref="N58:N59">
    <cfRule type="expression" dxfId="1830" priority="26">
      <formula>N58="NG"</formula>
    </cfRule>
    <cfRule type="expression" dxfId="1829" priority="27">
      <formula>$N41="NG"</formula>
    </cfRule>
  </conditionalFormatting>
  <conditionalFormatting sqref="N63">
    <cfRule type="expression" dxfId="1828" priority="25">
      <formula>N63="NG"</formula>
    </cfRule>
  </conditionalFormatting>
  <conditionalFormatting sqref="N3">
    <cfRule type="expression" dxfId="1827" priority="23">
      <formula>$N3&lt;&gt;"要修正！"</formula>
    </cfRule>
    <cfRule type="expression" dxfId="1826" priority="24">
      <formula>$N3="要修正！"</formula>
    </cfRule>
  </conditionalFormatting>
  <conditionalFormatting sqref="O32:O34 O23:O30">
    <cfRule type="expression" dxfId="1825" priority="44">
      <formula>O23="NG"</formula>
    </cfRule>
  </conditionalFormatting>
  <conditionalFormatting sqref="A57:B57">
    <cfRule type="expression" dxfId="1824" priority="22">
      <formula>$C$39=0</formula>
    </cfRule>
  </conditionalFormatting>
  <conditionalFormatting sqref="O57">
    <cfRule type="expression" dxfId="1823" priority="21">
      <formula>O57="NG"</formula>
    </cfRule>
  </conditionalFormatting>
  <conditionalFormatting sqref="N57">
    <cfRule type="expression" dxfId="1822" priority="19">
      <formula>N57="NG"</formula>
    </cfRule>
    <cfRule type="expression" dxfId="1821" priority="20">
      <formula>$N40="NG"</formula>
    </cfRule>
  </conditionalFormatting>
  <conditionalFormatting sqref="N70">
    <cfRule type="expression" dxfId="1820" priority="18">
      <formula>N70="NG"</formula>
    </cfRule>
  </conditionalFormatting>
  <conditionalFormatting sqref="N23:N34">
    <cfRule type="expression" dxfId="1819" priority="17">
      <formula>N23="NG"</formula>
    </cfRule>
  </conditionalFormatting>
  <conditionalFormatting sqref="O10:O17">
    <cfRule type="expression" dxfId="1818" priority="15">
      <formula>$O10="NG"</formula>
    </cfRule>
    <cfRule type="expression" dxfId="1817" priority="16">
      <formula>$N1048570="NG"</formula>
    </cfRule>
  </conditionalFormatting>
  <conditionalFormatting sqref="P32:P34 P23:P30">
    <cfRule type="expression" dxfId="1816" priority="13">
      <formula>P23="NG"</formula>
    </cfRule>
  </conditionalFormatting>
  <conditionalFormatting sqref="L31:M31">
    <cfRule type="expression" dxfId="1815" priority="10">
      <formula>$I31="追加"</formula>
    </cfRule>
    <cfRule type="expression" dxfId="1814" priority="11">
      <formula>$I31="新規"</formula>
    </cfRule>
  </conditionalFormatting>
  <conditionalFormatting sqref="J31:M31">
    <cfRule type="expression" dxfId="1813" priority="8">
      <formula>$I31="追加"</formula>
    </cfRule>
    <cfRule type="expression" dxfId="1812" priority="9">
      <formula>$I31="新規"</formula>
    </cfRule>
  </conditionalFormatting>
  <conditionalFormatting sqref="O31">
    <cfRule type="expression" dxfId="1811" priority="12">
      <formula>O31="NG"</formula>
    </cfRule>
  </conditionalFormatting>
  <conditionalFormatting sqref="P31">
    <cfRule type="expression" dxfId="1810" priority="7">
      <formula>P31="NG"</formula>
    </cfRule>
  </conditionalFormatting>
  <conditionalFormatting sqref="L25:M26">
    <cfRule type="expression" dxfId="1809" priority="5">
      <formula>$I25="追加"</formula>
    </cfRule>
    <cfRule type="expression" dxfId="1808" priority="6">
      <formula>$I25="新規"</formula>
    </cfRule>
  </conditionalFormatting>
  <conditionalFormatting sqref="J25:M26">
    <cfRule type="expression" dxfId="1807" priority="3">
      <formula>$I25="追加"</formula>
    </cfRule>
    <cfRule type="expression" dxfId="1806" priority="4">
      <formula>$I25="新規"</formula>
    </cfRule>
  </conditionalFormatting>
  <conditionalFormatting sqref="L7">
    <cfRule type="expression" dxfId="1805" priority="2">
      <formula>$L$7="NG"</formula>
    </cfRule>
  </conditionalFormatting>
  <conditionalFormatting sqref="N4:N5">
    <cfRule type="expression" dxfId="180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01A55AC-7801-4F35-8185-35867A86961C}">
          <x14:formula1>
            <xm:f>リスト!$E$2:$E$22</xm:f>
          </x14:formula1>
          <xm:sqref>D23:D34</xm:sqref>
        </x14:dataValidation>
        <x14:dataValidation type="list" allowBlank="1" showInputMessage="1" showErrorMessage="1" xr:uid="{9FEC4752-DBAE-4BA2-93C6-86B4DEA57FCA}">
          <x14:formula1>
            <xm:f>リスト!$D$2:$D$3</xm:f>
          </x14:formula1>
          <xm:sqref>C23:C34</xm:sqref>
        </x14:dataValidation>
        <x14:dataValidation type="list" allowBlank="1" showInputMessage="1" showErrorMessage="1" xr:uid="{547A5999-8DB4-4A15-8893-EA4B3005ADA1}">
          <x14:formula1>
            <xm:f>リスト!$C$2:$C$4</xm:f>
          </x14:formula1>
          <xm:sqref>B23:B34</xm:sqref>
        </x14:dataValidation>
        <x14:dataValidation type="list" allowBlank="1" showInputMessage="1" showErrorMessage="1" xr:uid="{51B3304F-6B3F-421E-8502-F8825C711EE0}">
          <x14:formula1>
            <xm:f>リスト!$G$2:$G$4</xm:f>
          </x14:formula1>
          <xm:sqref>I23:I34</xm:sqref>
        </x14:dataValidation>
        <x14:dataValidation type="list" allowBlank="1" showInputMessage="1" showErrorMessage="1" xr:uid="{92E79EE7-41D4-41D4-90DA-A972F3DAD731}">
          <x14:formula1>
            <xm:f>リスト!$A$3:$A$9</xm:f>
          </x14:formula1>
          <xm:sqref>F10:F17</xm:sqref>
        </x14:dataValidation>
        <x14:dataValidation type="list" allowBlank="1" showInputMessage="1" showErrorMessage="1" xr:uid="{DD8EFA86-BC4A-4990-8FF0-AD5A3C448687}">
          <x14:formula1>
            <xm:f>リスト!$A$2:$A$9</xm:f>
          </x14:formula1>
          <xm:sqref>G10:G17</xm:sqref>
        </x14:dataValidation>
        <x14:dataValidation type="list" allowBlank="1" showInputMessage="1" showErrorMessage="1" xr:uid="{9EF1D3A6-F6A9-4969-82F3-79A67C02EEB6}">
          <x14:formula1>
            <xm:f>リスト!$B$2:$B$11</xm:f>
          </x14:formula1>
          <xm:sqref>H10:H17</xm:sqref>
        </x14:dataValidation>
        <x14:dataValidation type="list" allowBlank="1" showInputMessage="1" showErrorMessage="1" xr:uid="{F246ECA9-97DA-449F-9C47-FB95130D6450}">
          <x14:formula1>
            <xm:f>リスト!$H$2:$H$3</xm:f>
          </x14:formula1>
          <xm:sqref>A63:A65 A76:A85</xm:sqref>
        </x14:dataValidation>
        <x14:dataValidation type="list" allowBlank="1" showInputMessage="1" showErrorMessage="1" xr:uid="{971BE44E-5530-482F-A1C9-FD4DC2159A82}">
          <x14:formula1>
            <xm:f>リスト!$H$2:$H$4</xm:f>
          </x14:formula1>
          <xm:sqref>A70:A72 L23:M34</xm:sqref>
        </x14:dataValidation>
        <x14:dataValidation type="list" allowBlank="1" showInputMessage="1" showErrorMessage="1" xr:uid="{F8C266BC-C808-4F4B-AC0B-C0E59DC7C5FE}">
          <x14:formula1>
            <xm:f>リスト!$I$2:$I$5</xm:f>
          </x14:formula1>
          <xm:sqref>I10:I17</xm:sqref>
        </x14:dataValidation>
        <x14:dataValidation type="list" allowBlank="1" showInputMessage="1" showErrorMessage="1" xr:uid="{4CB47E40-43B8-417B-ADAB-FF118AFC1E3C}">
          <x14:formula1>
            <xm:f>リスト!$J$2:$J$6</xm:f>
          </x14:formula1>
          <xm:sqref>J10:J17</xm:sqref>
        </x14:dataValidation>
        <x14:dataValidation type="list" allowBlank="1" showInputMessage="1" showErrorMessage="1" xr:uid="{1FA03222-310B-4135-A4FE-AE5E526D0ADE}">
          <x14:formula1>
            <xm:f>リスト!$K$2:$K$3</xm:f>
          </x14:formula1>
          <xm:sqref>A46:A54 A57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B08A4-4609-4B52-9244-5031D505C47A}">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803" priority="42">
      <formula>$I29="追加"</formula>
    </cfRule>
    <cfRule type="expression" dxfId="1802" priority="43">
      <formula>$I29="新規"</formula>
    </cfRule>
  </conditionalFormatting>
  <conditionalFormatting sqref="F58:K58 A58:A59">
    <cfRule type="expression" dxfId="1801" priority="41">
      <formula>$C$39=0</formula>
    </cfRule>
  </conditionalFormatting>
  <conditionalFormatting sqref="C37">
    <cfRule type="expression" dxfId="1800" priority="39">
      <formula>$C$37&gt;$B$37/2</formula>
    </cfRule>
    <cfRule type="expression" dxfId="1799" priority="40">
      <formula>$C$37&gt;10000000</formula>
    </cfRule>
  </conditionalFormatting>
  <conditionalFormatting sqref="C38">
    <cfRule type="expression" dxfId="1798" priority="37">
      <formula>$C$38&gt;$B$38/2</formula>
    </cfRule>
    <cfRule type="expression" dxfId="1797" priority="38">
      <formula>$C$38&gt;1000000</formula>
    </cfRule>
  </conditionalFormatting>
  <conditionalFormatting sqref="C39">
    <cfRule type="expression" dxfId="1796" priority="35">
      <formula>$C$39&gt;$B$39/2</formula>
    </cfRule>
    <cfRule type="expression" dxfId="1795" priority="36">
      <formula>$C$39&gt;100000</formula>
    </cfRule>
  </conditionalFormatting>
  <conditionalFormatting sqref="N7">
    <cfRule type="expression" dxfId="1794" priority="32">
      <formula>N7="NG"</formula>
    </cfRule>
  </conditionalFormatting>
  <conditionalFormatting sqref="J23:M24 J27:M30 J32:M34">
    <cfRule type="expression" dxfId="1793" priority="14">
      <formula>$I23="追加"</formula>
    </cfRule>
    <cfRule type="expression" dxfId="1792" priority="34">
      <formula>$I23="新規"</formula>
    </cfRule>
  </conditionalFormatting>
  <conditionalFormatting sqref="B37:B39">
    <cfRule type="expression" dxfId="1791" priority="33">
      <formula>($C37+$D37+$E37)&lt;&gt;$B37</formula>
    </cfRule>
  </conditionalFormatting>
  <conditionalFormatting sqref="N37:P39">
    <cfRule type="expression" dxfId="1790" priority="30">
      <formula>N37="NG"</formula>
    </cfRule>
    <cfRule type="expression" dxfId="1789" priority="31">
      <formula>$N19="NG"</formula>
    </cfRule>
  </conditionalFormatting>
  <conditionalFormatting sqref="P40">
    <cfRule type="expression" dxfId="1788" priority="28">
      <formula>P40="NG"</formula>
    </cfRule>
    <cfRule type="expression" dxfId="1787" priority="29">
      <formula>$N22="NG"</formula>
    </cfRule>
  </conditionalFormatting>
  <conditionalFormatting sqref="N58:N59">
    <cfRule type="expression" dxfId="1786" priority="26">
      <formula>N58="NG"</formula>
    </cfRule>
    <cfRule type="expression" dxfId="1785" priority="27">
      <formula>$N41="NG"</formula>
    </cfRule>
  </conditionalFormatting>
  <conditionalFormatting sqref="N63">
    <cfRule type="expression" dxfId="1784" priority="25">
      <formula>N63="NG"</formula>
    </cfRule>
  </conditionalFormatting>
  <conditionalFormatting sqref="N3">
    <cfRule type="expression" dxfId="1783" priority="23">
      <formula>$N3&lt;&gt;"要修正！"</formula>
    </cfRule>
    <cfRule type="expression" dxfId="1782" priority="24">
      <formula>$N3="要修正！"</formula>
    </cfRule>
  </conditionalFormatting>
  <conditionalFormatting sqref="O32:O34 O23:O30">
    <cfRule type="expression" dxfId="1781" priority="44">
      <formula>O23="NG"</formula>
    </cfRule>
  </conditionalFormatting>
  <conditionalFormatting sqref="A57:B57">
    <cfRule type="expression" dxfId="1780" priority="22">
      <formula>$C$39=0</formula>
    </cfRule>
  </conditionalFormatting>
  <conditionalFormatting sqref="O57">
    <cfRule type="expression" dxfId="1779" priority="21">
      <formula>O57="NG"</formula>
    </cfRule>
  </conditionalFormatting>
  <conditionalFormatting sqref="N57">
    <cfRule type="expression" dxfId="1778" priority="19">
      <formula>N57="NG"</formula>
    </cfRule>
    <cfRule type="expression" dxfId="1777" priority="20">
      <formula>$N40="NG"</formula>
    </cfRule>
  </conditionalFormatting>
  <conditionalFormatting sqref="N70">
    <cfRule type="expression" dxfId="1776" priority="18">
      <formula>N70="NG"</formula>
    </cfRule>
  </conditionalFormatting>
  <conditionalFormatting sqref="N23:N34">
    <cfRule type="expression" dxfId="1775" priority="17">
      <formula>N23="NG"</formula>
    </cfRule>
  </conditionalFormatting>
  <conditionalFormatting sqref="O10:O17">
    <cfRule type="expression" dxfId="1774" priority="15">
      <formula>$O10="NG"</formula>
    </cfRule>
    <cfRule type="expression" dxfId="1773" priority="16">
      <formula>$N1048570="NG"</formula>
    </cfRule>
  </conditionalFormatting>
  <conditionalFormatting sqref="P32:P34 P23:P30">
    <cfRule type="expression" dxfId="1772" priority="13">
      <formula>P23="NG"</formula>
    </cfRule>
  </conditionalFormatting>
  <conditionalFormatting sqref="L31:M31">
    <cfRule type="expression" dxfId="1771" priority="10">
      <formula>$I31="追加"</formula>
    </cfRule>
    <cfRule type="expression" dxfId="1770" priority="11">
      <formula>$I31="新規"</formula>
    </cfRule>
  </conditionalFormatting>
  <conditionalFormatting sqref="J31:M31">
    <cfRule type="expression" dxfId="1769" priority="8">
      <formula>$I31="追加"</formula>
    </cfRule>
    <cfRule type="expression" dxfId="1768" priority="9">
      <formula>$I31="新規"</formula>
    </cfRule>
  </conditionalFormatting>
  <conditionalFormatting sqref="O31">
    <cfRule type="expression" dxfId="1767" priority="12">
      <formula>O31="NG"</formula>
    </cfRule>
  </conditionalFormatting>
  <conditionalFormatting sqref="P31">
    <cfRule type="expression" dxfId="1766" priority="7">
      <formula>P31="NG"</formula>
    </cfRule>
  </conditionalFormatting>
  <conditionalFormatting sqref="L25:M26">
    <cfRule type="expression" dxfId="1765" priority="5">
      <formula>$I25="追加"</formula>
    </cfRule>
    <cfRule type="expression" dxfId="1764" priority="6">
      <formula>$I25="新規"</formula>
    </cfRule>
  </conditionalFormatting>
  <conditionalFormatting sqref="J25:M26">
    <cfRule type="expression" dxfId="1763" priority="3">
      <formula>$I25="追加"</formula>
    </cfRule>
    <cfRule type="expression" dxfId="1762" priority="4">
      <formula>$I25="新規"</formula>
    </cfRule>
  </conditionalFormatting>
  <conditionalFormatting sqref="L7">
    <cfRule type="expression" dxfId="1761" priority="2">
      <formula>$L$7="NG"</formula>
    </cfRule>
  </conditionalFormatting>
  <conditionalFormatting sqref="N4:N5">
    <cfRule type="expression" dxfId="176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57A9C01-AB88-49E6-A3C5-04160A9CA7D1}">
          <x14:formula1>
            <xm:f>リスト!$K$2:$K$3</xm:f>
          </x14:formula1>
          <xm:sqref>A46:A54 A57</xm:sqref>
        </x14:dataValidation>
        <x14:dataValidation type="list" allowBlank="1" showInputMessage="1" showErrorMessage="1" xr:uid="{C3D680B7-1226-4BCE-BB02-D5B90FC109FA}">
          <x14:formula1>
            <xm:f>リスト!$J$2:$J$6</xm:f>
          </x14:formula1>
          <xm:sqref>J10:J17</xm:sqref>
        </x14:dataValidation>
        <x14:dataValidation type="list" allowBlank="1" showInputMessage="1" showErrorMessage="1" xr:uid="{5BE62186-377E-401E-B3B8-608A4B7CBAE5}">
          <x14:formula1>
            <xm:f>リスト!$I$2:$I$5</xm:f>
          </x14:formula1>
          <xm:sqref>I10:I17</xm:sqref>
        </x14:dataValidation>
        <x14:dataValidation type="list" allowBlank="1" showInputMessage="1" showErrorMessage="1" xr:uid="{78869DA2-7F22-44EE-8273-AFBA38BAB3F3}">
          <x14:formula1>
            <xm:f>リスト!$H$2:$H$4</xm:f>
          </x14:formula1>
          <xm:sqref>A70:A72 L23:M34</xm:sqref>
        </x14:dataValidation>
        <x14:dataValidation type="list" allowBlank="1" showInputMessage="1" showErrorMessage="1" xr:uid="{D308E722-164D-4586-9040-20207730DBFE}">
          <x14:formula1>
            <xm:f>リスト!$H$2:$H$3</xm:f>
          </x14:formula1>
          <xm:sqref>A63:A65 A76:A85</xm:sqref>
        </x14:dataValidation>
        <x14:dataValidation type="list" allowBlank="1" showInputMessage="1" showErrorMessage="1" xr:uid="{CE114E4D-F714-4E81-858A-5CF2AC105864}">
          <x14:formula1>
            <xm:f>リスト!$B$2:$B$11</xm:f>
          </x14:formula1>
          <xm:sqref>H10:H17</xm:sqref>
        </x14:dataValidation>
        <x14:dataValidation type="list" allowBlank="1" showInputMessage="1" showErrorMessage="1" xr:uid="{65F67A5E-CC89-4AC2-9DCA-4FB3B394CB7B}">
          <x14:formula1>
            <xm:f>リスト!$A$2:$A$9</xm:f>
          </x14:formula1>
          <xm:sqref>G10:G17</xm:sqref>
        </x14:dataValidation>
        <x14:dataValidation type="list" allowBlank="1" showInputMessage="1" showErrorMessage="1" xr:uid="{F43E376A-5E48-4922-9ED3-BE14FD140720}">
          <x14:formula1>
            <xm:f>リスト!$A$3:$A$9</xm:f>
          </x14:formula1>
          <xm:sqref>F10:F17</xm:sqref>
        </x14:dataValidation>
        <x14:dataValidation type="list" allowBlank="1" showInputMessage="1" showErrorMessage="1" xr:uid="{050972E2-ACE1-49D5-BCBE-34D7726B10E4}">
          <x14:formula1>
            <xm:f>リスト!$G$2:$G$4</xm:f>
          </x14:formula1>
          <xm:sqref>I23:I34</xm:sqref>
        </x14:dataValidation>
        <x14:dataValidation type="list" allowBlank="1" showInputMessage="1" showErrorMessage="1" xr:uid="{147E6B6F-7AC0-4505-ACA0-8B20FCEAEE4A}">
          <x14:formula1>
            <xm:f>リスト!$C$2:$C$4</xm:f>
          </x14:formula1>
          <xm:sqref>B23:B34</xm:sqref>
        </x14:dataValidation>
        <x14:dataValidation type="list" allowBlank="1" showInputMessage="1" showErrorMessage="1" xr:uid="{63848BD7-738B-4D47-97B3-53B58CF3F094}">
          <x14:formula1>
            <xm:f>リスト!$D$2:$D$3</xm:f>
          </x14:formula1>
          <xm:sqref>C23:C34</xm:sqref>
        </x14:dataValidation>
        <x14:dataValidation type="list" allowBlank="1" showInputMessage="1" showErrorMessage="1" xr:uid="{AEF8152C-1FB2-47DC-9F0E-FA6D14406F45}">
          <x14:formula1>
            <xm:f>リスト!$E$2:$E$22</xm:f>
          </x14:formula1>
          <xm:sqref>D23:D34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366E-E012-4847-88F5-D8BF26515200}">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759" priority="42">
      <formula>$I29="追加"</formula>
    </cfRule>
    <cfRule type="expression" dxfId="1758" priority="43">
      <formula>$I29="新規"</formula>
    </cfRule>
  </conditionalFormatting>
  <conditionalFormatting sqref="F58:K58 A58:A59">
    <cfRule type="expression" dxfId="1757" priority="41">
      <formula>$C$39=0</formula>
    </cfRule>
  </conditionalFormatting>
  <conditionalFormatting sqref="C37">
    <cfRule type="expression" dxfId="1756" priority="39">
      <formula>$C$37&gt;$B$37/2</formula>
    </cfRule>
    <cfRule type="expression" dxfId="1755" priority="40">
      <formula>$C$37&gt;10000000</formula>
    </cfRule>
  </conditionalFormatting>
  <conditionalFormatting sqref="C38">
    <cfRule type="expression" dxfId="1754" priority="37">
      <formula>$C$38&gt;$B$38/2</formula>
    </cfRule>
    <cfRule type="expression" dxfId="1753" priority="38">
      <formula>$C$38&gt;1000000</formula>
    </cfRule>
  </conditionalFormatting>
  <conditionalFormatting sqref="C39">
    <cfRule type="expression" dxfId="1752" priority="35">
      <formula>$C$39&gt;$B$39/2</formula>
    </cfRule>
    <cfRule type="expression" dxfId="1751" priority="36">
      <formula>$C$39&gt;100000</formula>
    </cfRule>
  </conditionalFormatting>
  <conditionalFormatting sqref="N7">
    <cfRule type="expression" dxfId="1750" priority="32">
      <formula>N7="NG"</formula>
    </cfRule>
  </conditionalFormatting>
  <conditionalFormatting sqref="J23:M24 J27:M30 J32:M34">
    <cfRule type="expression" dxfId="1749" priority="14">
      <formula>$I23="追加"</formula>
    </cfRule>
    <cfRule type="expression" dxfId="1748" priority="34">
      <formula>$I23="新規"</formula>
    </cfRule>
  </conditionalFormatting>
  <conditionalFormatting sqref="B37:B39">
    <cfRule type="expression" dxfId="1747" priority="33">
      <formula>($C37+$D37+$E37)&lt;&gt;$B37</formula>
    </cfRule>
  </conditionalFormatting>
  <conditionalFormatting sqref="N37:P39">
    <cfRule type="expression" dxfId="1746" priority="30">
      <formula>N37="NG"</formula>
    </cfRule>
    <cfRule type="expression" dxfId="1745" priority="31">
      <formula>$N19="NG"</formula>
    </cfRule>
  </conditionalFormatting>
  <conditionalFormatting sqref="P40">
    <cfRule type="expression" dxfId="1744" priority="28">
      <formula>P40="NG"</formula>
    </cfRule>
    <cfRule type="expression" dxfId="1743" priority="29">
      <formula>$N22="NG"</formula>
    </cfRule>
  </conditionalFormatting>
  <conditionalFormatting sqref="N58:N59">
    <cfRule type="expression" dxfId="1742" priority="26">
      <formula>N58="NG"</formula>
    </cfRule>
    <cfRule type="expression" dxfId="1741" priority="27">
      <formula>$N41="NG"</formula>
    </cfRule>
  </conditionalFormatting>
  <conditionalFormatting sqref="N63">
    <cfRule type="expression" dxfId="1740" priority="25">
      <formula>N63="NG"</formula>
    </cfRule>
  </conditionalFormatting>
  <conditionalFormatting sqref="N3">
    <cfRule type="expression" dxfId="1739" priority="23">
      <formula>$N3&lt;&gt;"要修正！"</formula>
    </cfRule>
    <cfRule type="expression" dxfId="1738" priority="24">
      <formula>$N3="要修正！"</formula>
    </cfRule>
  </conditionalFormatting>
  <conditionalFormatting sqref="O32:O34 O23:O30">
    <cfRule type="expression" dxfId="1737" priority="44">
      <formula>O23="NG"</formula>
    </cfRule>
  </conditionalFormatting>
  <conditionalFormatting sqref="A57:B57">
    <cfRule type="expression" dxfId="1736" priority="22">
      <formula>$C$39=0</formula>
    </cfRule>
  </conditionalFormatting>
  <conditionalFormatting sqref="O57">
    <cfRule type="expression" dxfId="1735" priority="21">
      <formula>O57="NG"</formula>
    </cfRule>
  </conditionalFormatting>
  <conditionalFormatting sqref="N57">
    <cfRule type="expression" dxfId="1734" priority="19">
      <formula>N57="NG"</formula>
    </cfRule>
    <cfRule type="expression" dxfId="1733" priority="20">
      <formula>$N40="NG"</formula>
    </cfRule>
  </conditionalFormatting>
  <conditionalFormatting sqref="N70">
    <cfRule type="expression" dxfId="1732" priority="18">
      <formula>N70="NG"</formula>
    </cfRule>
  </conditionalFormatting>
  <conditionalFormatting sqref="N23:N34">
    <cfRule type="expression" dxfId="1731" priority="17">
      <formula>N23="NG"</formula>
    </cfRule>
  </conditionalFormatting>
  <conditionalFormatting sqref="O10:O17">
    <cfRule type="expression" dxfId="1730" priority="15">
      <formula>$O10="NG"</formula>
    </cfRule>
    <cfRule type="expression" dxfId="1729" priority="16">
      <formula>$N1048570="NG"</formula>
    </cfRule>
  </conditionalFormatting>
  <conditionalFormatting sqref="P32:P34 P23:P30">
    <cfRule type="expression" dxfId="1728" priority="13">
      <formula>P23="NG"</formula>
    </cfRule>
  </conditionalFormatting>
  <conditionalFormatting sqref="L31:M31">
    <cfRule type="expression" dxfId="1727" priority="10">
      <formula>$I31="追加"</formula>
    </cfRule>
    <cfRule type="expression" dxfId="1726" priority="11">
      <formula>$I31="新規"</formula>
    </cfRule>
  </conditionalFormatting>
  <conditionalFormatting sqref="J31:M31">
    <cfRule type="expression" dxfId="1725" priority="8">
      <formula>$I31="追加"</formula>
    </cfRule>
    <cfRule type="expression" dxfId="1724" priority="9">
      <formula>$I31="新規"</formula>
    </cfRule>
  </conditionalFormatting>
  <conditionalFormatting sqref="O31">
    <cfRule type="expression" dxfId="1723" priority="12">
      <formula>O31="NG"</formula>
    </cfRule>
  </conditionalFormatting>
  <conditionalFormatting sqref="P31">
    <cfRule type="expression" dxfId="1722" priority="7">
      <formula>P31="NG"</formula>
    </cfRule>
  </conditionalFormatting>
  <conditionalFormatting sqref="L25:M26">
    <cfRule type="expression" dxfId="1721" priority="5">
      <formula>$I25="追加"</formula>
    </cfRule>
    <cfRule type="expression" dxfId="1720" priority="6">
      <formula>$I25="新規"</formula>
    </cfRule>
  </conditionalFormatting>
  <conditionalFormatting sqref="J25:M26">
    <cfRule type="expression" dxfId="1719" priority="3">
      <formula>$I25="追加"</formula>
    </cfRule>
    <cfRule type="expression" dxfId="1718" priority="4">
      <formula>$I25="新規"</formula>
    </cfRule>
  </conditionalFormatting>
  <conditionalFormatting sqref="L7">
    <cfRule type="expression" dxfId="1717" priority="2">
      <formula>$L$7="NG"</formula>
    </cfRule>
  </conditionalFormatting>
  <conditionalFormatting sqref="N4:N5">
    <cfRule type="expression" dxfId="171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7F3CEFF-4FE4-4041-B814-64854DF1D59B}">
          <x14:formula1>
            <xm:f>リスト!$E$2:$E$22</xm:f>
          </x14:formula1>
          <xm:sqref>D23:D34</xm:sqref>
        </x14:dataValidation>
        <x14:dataValidation type="list" allowBlank="1" showInputMessage="1" showErrorMessage="1" xr:uid="{F303C23D-E26B-4DBE-A688-D1ABFF0E818E}">
          <x14:formula1>
            <xm:f>リスト!$D$2:$D$3</xm:f>
          </x14:formula1>
          <xm:sqref>C23:C34</xm:sqref>
        </x14:dataValidation>
        <x14:dataValidation type="list" allowBlank="1" showInputMessage="1" showErrorMessage="1" xr:uid="{EBE32B9E-6779-40BF-9834-E60D0C1254A8}">
          <x14:formula1>
            <xm:f>リスト!$C$2:$C$4</xm:f>
          </x14:formula1>
          <xm:sqref>B23:B34</xm:sqref>
        </x14:dataValidation>
        <x14:dataValidation type="list" allowBlank="1" showInputMessage="1" showErrorMessage="1" xr:uid="{15B5D993-AB1E-4269-B2B0-2CAE3642D248}">
          <x14:formula1>
            <xm:f>リスト!$G$2:$G$4</xm:f>
          </x14:formula1>
          <xm:sqref>I23:I34</xm:sqref>
        </x14:dataValidation>
        <x14:dataValidation type="list" allowBlank="1" showInputMessage="1" showErrorMessage="1" xr:uid="{2F8D1CDA-D355-45EF-8FF4-350D811593CF}">
          <x14:formula1>
            <xm:f>リスト!$A$3:$A$9</xm:f>
          </x14:formula1>
          <xm:sqref>F10:F17</xm:sqref>
        </x14:dataValidation>
        <x14:dataValidation type="list" allowBlank="1" showInputMessage="1" showErrorMessage="1" xr:uid="{74D9F694-C9B0-4517-BAEA-38DB75B3B063}">
          <x14:formula1>
            <xm:f>リスト!$A$2:$A$9</xm:f>
          </x14:formula1>
          <xm:sqref>G10:G17</xm:sqref>
        </x14:dataValidation>
        <x14:dataValidation type="list" allowBlank="1" showInputMessage="1" showErrorMessage="1" xr:uid="{D214A790-608D-416B-AB8F-2BDF75B29D59}">
          <x14:formula1>
            <xm:f>リスト!$B$2:$B$11</xm:f>
          </x14:formula1>
          <xm:sqref>H10:H17</xm:sqref>
        </x14:dataValidation>
        <x14:dataValidation type="list" allowBlank="1" showInputMessage="1" showErrorMessage="1" xr:uid="{B4D00D57-F8E1-471F-A346-30555342AF37}">
          <x14:formula1>
            <xm:f>リスト!$H$2:$H$3</xm:f>
          </x14:formula1>
          <xm:sqref>A63:A65 A76:A85</xm:sqref>
        </x14:dataValidation>
        <x14:dataValidation type="list" allowBlank="1" showInputMessage="1" showErrorMessage="1" xr:uid="{53DEC3BA-E65B-45ED-B7AA-16C231D63541}">
          <x14:formula1>
            <xm:f>リスト!$H$2:$H$4</xm:f>
          </x14:formula1>
          <xm:sqref>A70:A72 L23:M34</xm:sqref>
        </x14:dataValidation>
        <x14:dataValidation type="list" allowBlank="1" showInputMessage="1" showErrorMessage="1" xr:uid="{360D29EF-F182-46F9-B49D-57B7D63087B3}">
          <x14:formula1>
            <xm:f>リスト!$I$2:$I$5</xm:f>
          </x14:formula1>
          <xm:sqref>I10:I17</xm:sqref>
        </x14:dataValidation>
        <x14:dataValidation type="list" allowBlank="1" showInputMessage="1" showErrorMessage="1" xr:uid="{796A2D82-3986-4F64-98EC-571774E0D0ED}">
          <x14:formula1>
            <xm:f>リスト!$J$2:$J$6</xm:f>
          </x14:formula1>
          <xm:sqref>J10:J17</xm:sqref>
        </x14:dataValidation>
        <x14:dataValidation type="list" allowBlank="1" showInputMessage="1" showErrorMessage="1" xr:uid="{9BC995B2-E982-4895-8B25-87AA11576A56}">
          <x14:formula1>
            <xm:f>リスト!$K$2:$K$3</xm:f>
          </x14:formula1>
          <xm:sqref>A46:A54 A57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3F4BB-8324-4941-8B77-57891F7E15E1}">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715" priority="42">
      <formula>$I29="追加"</formula>
    </cfRule>
    <cfRule type="expression" dxfId="1714" priority="43">
      <formula>$I29="新規"</formula>
    </cfRule>
  </conditionalFormatting>
  <conditionalFormatting sqref="F58:K58 A58:A59">
    <cfRule type="expression" dxfId="1713" priority="41">
      <formula>$C$39=0</formula>
    </cfRule>
  </conditionalFormatting>
  <conditionalFormatting sqref="C37">
    <cfRule type="expression" dxfId="1712" priority="39">
      <formula>$C$37&gt;$B$37/2</formula>
    </cfRule>
    <cfRule type="expression" dxfId="1711" priority="40">
      <formula>$C$37&gt;10000000</formula>
    </cfRule>
  </conditionalFormatting>
  <conditionalFormatting sqref="C38">
    <cfRule type="expression" dxfId="1710" priority="37">
      <formula>$C$38&gt;$B$38/2</formula>
    </cfRule>
    <cfRule type="expression" dxfId="1709" priority="38">
      <formula>$C$38&gt;1000000</formula>
    </cfRule>
  </conditionalFormatting>
  <conditionalFormatting sqref="C39">
    <cfRule type="expression" dxfId="1708" priority="35">
      <formula>$C$39&gt;$B$39/2</formula>
    </cfRule>
    <cfRule type="expression" dxfId="1707" priority="36">
      <formula>$C$39&gt;100000</formula>
    </cfRule>
  </conditionalFormatting>
  <conditionalFormatting sqref="N7">
    <cfRule type="expression" dxfId="1706" priority="32">
      <formula>N7="NG"</formula>
    </cfRule>
  </conditionalFormatting>
  <conditionalFormatting sqref="J23:M24 J27:M30 J32:M34">
    <cfRule type="expression" dxfId="1705" priority="14">
      <formula>$I23="追加"</formula>
    </cfRule>
    <cfRule type="expression" dxfId="1704" priority="34">
      <formula>$I23="新規"</formula>
    </cfRule>
  </conditionalFormatting>
  <conditionalFormatting sqref="B37:B39">
    <cfRule type="expression" dxfId="1703" priority="33">
      <formula>($C37+$D37+$E37)&lt;&gt;$B37</formula>
    </cfRule>
  </conditionalFormatting>
  <conditionalFormatting sqref="N37:P39">
    <cfRule type="expression" dxfId="1702" priority="30">
      <formula>N37="NG"</formula>
    </cfRule>
    <cfRule type="expression" dxfId="1701" priority="31">
      <formula>$N19="NG"</formula>
    </cfRule>
  </conditionalFormatting>
  <conditionalFormatting sqref="P40">
    <cfRule type="expression" dxfId="1700" priority="28">
      <formula>P40="NG"</formula>
    </cfRule>
    <cfRule type="expression" dxfId="1699" priority="29">
      <formula>$N22="NG"</formula>
    </cfRule>
  </conditionalFormatting>
  <conditionalFormatting sqref="N58:N59">
    <cfRule type="expression" dxfId="1698" priority="26">
      <formula>N58="NG"</formula>
    </cfRule>
    <cfRule type="expression" dxfId="1697" priority="27">
      <formula>$N41="NG"</formula>
    </cfRule>
  </conditionalFormatting>
  <conditionalFormatting sqref="N63">
    <cfRule type="expression" dxfId="1696" priority="25">
      <formula>N63="NG"</formula>
    </cfRule>
  </conditionalFormatting>
  <conditionalFormatting sqref="N3">
    <cfRule type="expression" dxfId="1695" priority="23">
      <formula>$N3&lt;&gt;"要修正！"</formula>
    </cfRule>
    <cfRule type="expression" dxfId="1694" priority="24">
      <formula>$N3="要修正！"</formula>
    </cfRule>
  </conditionalFormatting>
  <conditionalFormatting sqref="O32:O34 O23:O30">
    <cfRule type="expression" dxfId="1693" priority="44">
      <formula>O23="NG"</formula>
    </cfRule>
  </conditionalFormatting>
  <conditionalFormatting sqref="A57:B57">
    <cfRule type="expression" dxfId="1692" priority="22">
      <formula>$C$39=0</formula>
    </cfRule>
  </conditionalFormatting>
  <conditionalFormatting sqref="O57">
    <cfRule type="expression" dxfId="1691" priority="21">
      <formula>O57="NG"</formula>
    </cfRule>
  </conditionalFormatting>
  <conditionalFormatting sqref="N57">
    <cfRule type="expression" dxfId="1690" priority="19">
      <formula>N57="NG"</formula>
    </cfRule>
    <cfRule type="expression" dxfId="1689" priority="20">
      <formula>$N40="NG"</formula>
    </cfRule>
  </conditionalFormatting>
  <conditionalFormatting sqref="N70">
    <cfRule type="expression" dxfId="1688" priority="18">
      <formula>N70="NG"</formula>
    </cfRule>
  </conditionalFormatting>
  <conditionalFormatting sqref="N23:N34">
    <cfRule type="expression" dxfId="1687" priority="17">
      <formula>N23="NG"</formula>
    </cfRule>
  </conditionalFormatting>
  <conditionalFormatting sqref="O10:O17">
    <cfRule type="expression" dxfId="1686" priority="15">
      <formula>$O10="NG"</formula>
    </cfRule>
    <cfRule type="expression" dxfId="1685" priority="16">
      <formula>$N1048570="NG"</formula>
    </cfRule>
  </conditionalFormatting>
  <conditionalFormatting sqref="P32:P34 P23:P30">
    <cfRule type="expression" dxfId="1684" priority="13">
      <formula>P23="NG"</formula>
    </cfRule>
  </conditionalFormatting>
  <conditionalFormatting sqref="L31:M31">
    <cfRule type="expression" dxfId="1683" priority="10">
      <formula>$I31="追加"</formula>
    </cfRule>
    <cfRule type="expression" dxfId="1682" priority="11">
      <formula>$I31="新規"</formula>
    </cfRule>
  </conditionalFormatting>
  <conditionalFormatting sqref="J31:M31">
    <cfRule type="expression" dxfId="1681" priority="8">
      <formula>$I31="追加"</formula>
    </cfRule>
    <cfRule type="expression" dxfId="1680" priority="9">
      <formula>$I31="新規"</formula>
    </cfRule>
  </conditionalFormatting>
  <conditionalFormatting sqref="O31">
    <cfRule type="expression" dxfId="1679" priority="12">
      <formula>O31="NG"</formula>
    </cfRule>
  </conditionalFormatting>
  <conditionalFormatting sqref="P31">
    <cfRule type="expression" dxfId="1678" priority="7">
      <formula>P31="NG"</formula>
    </cfRule>
  </conditionalFormatting>
  <conditionalFormatting sqref="L25:M26">
    <cfRule type="expression" dxfId="1677" priority="5">
      <formula>$I25="追加"</formula>
    </cfRule>
    <cfRule type="expression" dxfId="1676" priority="6">
      <formula>$I25="新規"</formula>
    </cfRule>
  </conditionalFormatting>
  <conditionalFormatting sqref="J25:M26">
    <cfRule type="expression" dxfId="1675" priority="3">
      <formula>$I25="追加"</formula>
    </cfRule>
    <cfRule type="expression" dxfId="1674" priority="4">
      <formula>$I25="新規"</formula>
    </cfRule>
  </conditionalFormatting>
  <conditionalFormatting sqref="L7">
    <cfRule type="expression" dxfId="1673" priority="2">
      <formula>$L$7="NG"</formula>
    </cfRule>
  </conditionalFormatting>
  <conditionalFormatting sqref="N4:N5">
    <cfRule type="expression" dxfId="167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E65F066-901E-4310-9D3F-DFB974EA213B}">
          <x14:formula1>
            <xm:f>リスト!$K$2:$K$3</xm:f>
          </x14:formula1>
          <xm:sqref>A46:A54 A57</xm:sqref>
        </x14:dataValidation>
        <x14:dataValidation type="list" allowBlank="1" showInputMessage="1" showErrorMessage="1" xr:uid="{CAA84E50-C707-43FD-8712-778C4FB57938}">
          <x14:formula1>
            <xm:f>リスト!$J$2:$J$6</xm:f>
          </x14:formula1>
          <xm:sqref>J10:J17</xm:sqref>
        </x14:dataValidation>
        <x14:dataValidation type="list" allowBlank="1" showInputMessage="1" showErrorMessage="1" xr:uid="{08E07CE1-90B2-4028-A8A9-C0445C3945C4}">
          <x14:formula1>
            <xm:f>リスト!$I$2:$I$5</xm:f>
          </x14:formula1>
          <xm:sqref>I10:I17</xm:sqref>
        </x14:dataValidation>
        <x14:dataValidation type="list" allowBlank="1" showInputMessage="1" showErrorMessage="1" xr:uid="{84DC634D-ABD7-4F4E-BEB1-948CC2D8F594}">
          <x14:formula1>
            <xm:f>リスト!$H$2:$H$4</xm:f>
          </x14:formula1>
          <xm:sqref>A70:A72 L23:M34</xm:sqref>
        </x14:dataValidation>
        <x14:dataValidation type="list" allowBlank="1" showInputMessage="1" showErrorMessage="1" xr:uid="{74CF1982-F0AC-4A7F-92C3-1A19393F8F2E}">
          <x14:formula1>
            <xm:f>リスト!$H$2:$H$3</xm:f>
          </x14:formula1>
          <xm:sqref>A63:A65 A76:A85</xm:sqref>
        </x14:dataValidation>
        <x14:dataValidation type="list" allowBlank="1" showInputMessage="1" showErrorMessage="1" xr:uid="{D7FE868C-46BE-43C6-8581-974BCD3E9386}">
          <x14:formula1>
            <xm:f>リスト!$B$2:$B$11</xm:f>
          </x14:formula1>
          <xm:sqref>H10:H17</xm:sqref>
        </x14:dataValidation>
        <x14:dataValidation type="list" allowBlank="1" showInputMessage="1" showErrorMessage="1" xr:uid="{59A90202-05BD-4E68-BE7E-E6DB8B0EF1A6}">
          <x14:formula1>
            <xm:f>リスト!$A$2:$A$9</xm:f>
          </x14:formula1>
          <xm:sqref>G10:G17</xm:sqref>
        </x14:dataValidation>
        <x14:dataValidation type="list" allowBlank="1" showInputMessage="1" showErrorMessage="1" xr:uid="{E072E92F-3F33-40C8-A668-672383C5A732}">
          <x14:formula1>
            <xm:f>リスト!$A$3:$A$9</xm:f>
          </x14:formula1>
          <xm:sqref>F10:F17</xm:sqref>
        </x14:dataValidation>
        <x14:dataValidation type="list" allowBlank="1" showInputMessage="1" showErrorMessage="1" xr:uid="{922909FF-29F0-49E0-96DC-8D5ABF55E0C0}">
          <x14:formula1>
            <xm:f>リスト!$G$2:$G$4</xm:f>
          </x14:formula1>
          <xm:sqref>I23:I34</xm:sqref>
        </x14:dataValidation>
        <x14:dataValidation type="list" allowBlank="1" showInputMessage="1" showErrorMessage="1" xr:uid="{3C9E7837-9E36-4D1E-A5A3-206C1CBDCA5D}">
          <x14:formula1>
            <xm:f>リスト!$C$2:$C$4</xm:f>
          </x14:formula1>
          <xm:sqref>B23:B34</xm:sqref>
        </x14:dataValidation>
        <x14:dataValidation type="list" allowBlank="1" showInputMessage="1" showErrorMessage="1" xr:uid="{A50E6831-1302-42E7-94FB-A9ACCF9DA2E6}">
          <x14:formula1>
            <xm:f>リスト!$D$2:$D$3</xm:f>
          </x14:formula1>
          <xm:sqref>C23:C34</xm:sqref>
        </x14:dataValidation>
        <x14:dataValidation type="list" allowBlank="1" showInputMessage="1" showErrorMessage="1" xr:uid="{A641F70B-0A86-4B31-9A92-0C0F90672E0E}">
          <x14:formula1>
            <xm:f>リスト!$E$2:$E$22</xm:f>
          </x14:formula1>
          <xm:sqref>D23:D34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5534-0AAD-4670-8959-91B144AE0BF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671" priority="42">
      <formula>$I29="追加"</formula>
    </cfRule>
    <cfRule type="expression" dxfId="1670" priority="43">
      <formula>$I29="新規"</formula>
    </cfRule>
  </conditionalFormatting>
  <conditionalFormatting sqref="F58:K58 A58:A59">
    <cfRule type="expression" dxfId="1669" priority="41">
      <formula>$C$39=0</formula>
    </cfRule>
  </conditionalFormatting>
  <conditionalFormatting sqref="C37">
    <cfRule type="expression" dxfId="1668" priority="39">
      <formula>$C$37&gt;$B$37/2</formula>
    </cfRule>
    <cfRule type="expression" dxfId="1667" priority="40">
      <formula>$C$37&gt;10000000</formula>
    </cfRule>
  </conditionalFormatting>
  <conditionalFormatting sqref="C38">
    <cfRule type="expression" dxfId="1666" priority="37">
      <formula>$C$38&gt;$B$38/2</formula>
    </cfRule>
    <cfRule type="expression" dxfId="1665" priority="38">
      <formula>$C$38&gt;1000000</formula>
    </cfRule>
  </conditionalFormatting>
  <conditionalFormatting sqref="C39">
    <cfRule type="expression" dxfId="1664" priority="35">
      <formula>$C$39&gt;$B$39/2</formula>
    </cfRule>
    <cfRule type="expression" dxfId="1663" priority="36">
      <formula>$C$39&gt;100000</formula>
    </cfRule>
  </conditionalFormatting>
  <conditionalFormatting sqref="N7">
    <cfRule type="expression" dxfId="1662" priority="32">
      <formula>N7="NG"</formula>
    </cfRule>
  </conditionalFormatting>
  <conditionalFormatting sqref="J23:M24 J27:M30 J32:M34">
    <cfRule type="expression" dxfId="1661" priority="14">
      <formula>$I23="追加"</formula>
    </cfRule>
    <cfRule type="expression" dxfId="1660" priority="34">
      <formula>$I23="新規"</formula>
    </cfRule>
  </conditionalFormatting>
  <conditionalFormatting sqref="B37:B39">
    <cfRule type="expression" dxfId="1659" priority="33">
      <formula>($C37+$D37+$E37)&lt;&gt;$B37</formula>
    </cfRule>
  </conditionalFormatting>
  <conditionalFormatting sqref="N37:P39">
    <cfRule type="expression" dxfId="1658" priority="30">
      <formula>N37="NG"</formula>
    </cfRule>
    <cfRule type="expression" dxfId="1657" priority="31">
      <formula>$N19="NG"</formula>
    </cfRule>
  </conditionalFormatting>
  <conditionalFormatting sqref="P40">
    <cfRule type="expression" dxfId="1656" priority="28">
      <formula>P40="NG"</formula>
    </cfRule>
    <cfRule type="expression" dxfId="1655" priority="29">
      <formula>$N22="NG"</formula>
    </cfRule>
  </conditionalFormatting>
  <conditionalFormatting sqref="N58:N59">
    <cfRule type="expression" dxfId="1654" priority="26">
      <formula>N58="NG"</formula>
    </cfRule>
    <cfRule type="expression" dxfId="1653" priority="27">
      <formula>$N41="NG"</formula>
    </cfRule>
  </conditionalFormatting>
  <conditionalFormatting sqref="N63">
    <cfRule type="expression" dxfId="1652" priority="25">
      <formula>N63="NG"</formula>
    </cfRule>
  </conditionalFormatting>
  <conditionalFormatting sqref="N3">
    <cfRule type="expression" dxfId="1651" priority="23">
      <formula>$N3&lt;&gt;"要修正！"</formula>
    </cfRule>
    <cfRule type="expression" dxfId="1650" priority="24">
      <formula>$N3="要修正！"</formula>
    </cfRule>
  </conditionalFormatting>
  <conditionalFormatting sqref="O32:O34 O23:O30">
    <cfRule type="expression" dxfId="1649" priority="44">
      <formula>O23="NG"</formula>
    </cfRule>
  </conditionalFormatting>
  <conditionalFormatting sqref="A57:B57">
    <cfRule type="expression" dxfId="1648" priority="22">
      <formula>$C$39=0</formula>
    </cfRule>
  </conditionalFormatting>
  <conditionalFormatting sqref="O57">
    <cfRule type="expression" dxfId="1647" priority="21">
      <formula>O57="NG"</formula>
    </cfRule>
  </conditionalFormatting>
  <conditionalFormatting sqref="N57">
    <cfRule type="expression" dxfId="1646" priority="19">
      <formula>N57="NG"</formula>
    </cfRule>
    <cfRule type="expression" dxfId="1645" priority="20">
      <formula>$N40="NG"</formula>
    </cfRule>
  </conditionalFormatting>
  <conditionalFormatting sqref="N70">
    <cfRule type="expression" dxfId="1644" priority="18">
      <formula>N70="NG"</formula>
    </cfRule>
  </conditionalFormatting>
  <conditionalFormatting sqref="N23:N34">
    <cfRule type="expression" dxfId="1643" priority="17">
      <formula>N23="NG"</formula>
    </cfRule>
  </conditionalFormatting>
  <conditionalFormatting sqref="O10:O17">
    <cfRule type="expression" dxfId="1642" priority="15">
      <formula>$O10="NG"</formula>
    </cfRule>
    <cfRule type="expression" dxfId="1641" priority="16">
      <formula>$N1048570="NG"</formula>
    </cfRule>
  </conditionalFormatting>
  <conditionalFormatting sqref="P32:P34 P23:P30">
    <cfRule type="expression" dxfId="1640" priority="13">
      <formula>P23="NG"</formula>
    </cfRule>
  </conditionalFormatting>
  <conditionalFormatting sqref="L31:M31">
    <cfRule type="expression" dxfId="1639" priority="10">
      <formula>$I31="追加"</formula>
    </cfRule>
    <cfRule type="expression" dxfId="1638" priority="11">
      <formula>$I31="新規"</formula>
    </cfRule>
  </conditionalFormatting>
  <conditionalFormatting sqref="J31:M31">
    <cfRule type="expression" dxfId="1637" priority="8">
      <formula>$I31="追加"</formula>
    </cfRule>
    <cfRule type="expression" dxfId="1636" priority="9">
      <formula>$I31="新規"</formula>
    </cfRule>
  </conditionalFormatting>
  <conditionalFormatting sqref="O31">
    <cfRule type="expression" dxfId="1635" priority="12">
      <formula>O31="NG"</formula>
    </cfRule>
  </conditionalFormatting>
  <conditionalFormatting sqref="P31">
    <cfRule type="expression" dxfId="1634" priority="7">
      <formula>P31="NG"</formula>
    </cfRule>
  </conditionalFormatting>
  <conditionalFormatting sqref="L25:M26">
    <cfRule type="expression" dxfId="1633" priority="5">
      <formula>$I25="追加"</formula>
    </cfRule>
    <cfRule type="expression" dxfId="1632" priority="6">
      <formula>$I25="新規"</formula>
    </cfRule>
  </conditionalFormatting>
  <conditionalFormatting sqref="J25:M26">
    <cfRule type="expression" dxfId="1631" priority="3">
      <formula>$I25="追加"</formula>
    </cfRule>
    <cfRule type="expression" dxfId="1630" priority="4">
      <formula>$I25="新規"</formula>
    </cfRule>
  </conditionalFormatting>
  <conditionalFormatting sqref="L7">
    <cfRule type="expression" dxfId="1629" priority="2">
      <formula>$L$7="NG"</formula>
    </cfRule>
  </conditionalFormatting>
  <conditionalFormatting sqref="N4:N5">
    <cfRule type="expression" dxfId="162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72DD6A4-0CA5-45CA-A971-91376BE4CC61}">
          <x14:formula1>
            <xm:f>リスト!$K$2:$K$3</xm:f>
          </x14:formula1>
          <xm:sqref>A46:A54 A57</xm:sqref>
        </x14:dataValidation>
        <x14:dataValidation type="list" allowBlank="1" showInputMessage="1" showErrorMessage="1" xr:uid="{F9F30FEC-E521-4A80-A9CC-2D59DB59137B}">
          <x14:formula1>
            <xm:f>リスト!$J$2:$J$6</xm:f>
          </x14:formula1>
          <xm:sqref>J10:J17</xm:sqref>
        </x14:dataValidation>
        <x14:dataValidation type="list" allowBlank="1" showInputMessage="1" showErrorMessage="1" xr:uid="{3BB3CA65-F6F7-4075-89A4-BDE1914C5517}">
          <x14:formula1>
            <xm:f>リスト!$I$2:$I$5</xm:f>
          </x14:formula1>
          <xm:sqref>I10:I17</xm:sqref>
        </x14:dataValidation>
        <x14:dataValidation type="list" allowBlank="1" showInputMessage="1" showErrorMessage="1" xr:uid="{653F5D72-A12B-4019-942F-42A0EE0FCEF0}">
          <x14:formula1>
            <xm:f>リスト!$H$2:$H$4</xm:f>
          </x14:formula1>
          <xm:sqref>A70:A72 L23:M34</xm:sqref>
        </x14:dataValidation>
        <x14:dataValidation type="list" allowBlank="1" showInputMessage="1" showErrorMessage="1" xr:uid="{46F59606-756F-4AB4-BF63-E27B97C01915}">
          <x14:formula1>
            <xm:f>リスト!$H$2:$H$3</xm:f>
          </x14:formula1>
          <xm:sqref>A63:A65 A76:A85</xm:sqref>
        </x14:dataValidation>
        <x14:dataValidation type="list" allowBlank="1" showInputMessage="1" showErrorMessage="1" xr:uid="{96E778AE-4D2E-46F9-AC90-184AFA772D62}">
          <x14:formula1>
            <xm:f>リスト!$B$2:$B$11</xm:f>
          </x14:formula1>
          <xm:sqref>H10:H17</xm:sqref>
        </x14:dataValidation>
        <x14:dataValidation type="list" allowBlank="1" showInputMessage="1" showErrorMessage="1" xr:uid="{C5EE1407-5871-4BD3-8B5A-75AE60398E1B}">
          <x14:formula1>
            <xm:f>リスト!$A$2:$A$9</xm:f>
          </x14:formula1>
          <xm:sqref>G10:G17</xm:sqref>
        </x14:dataValidation>
        <x14:dataValidation type="list" allowBlank="1" showInputMessage="1" showErrorMessage="1" xr:uid="{A4D247EB-48BB-4EF0-AEE4-09BAEFA5047D}">
          <x14:formula1>
            <xm:f>リスト!$A$3:$A$9</xm:f>
          </x14:formula1>
          <xm:sqref>F10:F17</xm:sqref>
        </x14:dataValidation>
        <x14:dataValidation type="list" allowBlank="1" showInputMessage="1" showErrorMessage="1" xr:uid="{FFE3C76E-4441-4B3F-824D-2B86A7FE76EF}">
          <x14:formula1>
            <xm:f>リスト!$G$2:$G$4</xm:f>
          </x14:formula1>
          <xm:sqref>I23:I34</xm:sqref>
        </x14:dataValidation>
        <x14:dataValidation type="list" allowBlank="1" showInputMessage="1" showErrorMessage="1" xr:uid="{032B15CD-EDB2-4686-8068-5239D9BAD31A}">
          <x14:formula1>
            <xm:f>リスト!$C$2:$C$4</xm:f>
          </x14:formula1>
          <xm:sqref>B23:B34</xm:sqref>
        </x14:dataValidation>
        <x14:dataValidation type="list" allowBlank="1" showInputMessage="1" showErrorMessage="1" xr:uid="{846DCECA-1AC0-4AB1-A6C7-6EF55A374411}">
          <x14:formula1>
            <xm:f>リスト!$D$2:$D$3</xm:f>
          </x14:formula1>
          <xm:sqref>C23:C34</xm:sqref>
        </x14:dataValidation>
        <x14:dataValidation type="list" allowBlank="1" showInputMessage="1" showErrorMessage="1" xr:uid="{CD271BCE-E6BD-4717-B115-C401D6382293}">
          <x14:formula1>
            <xm:f>リスト!$E$2:$E$22</xm:f>
          </x14:formula1>
          <xm:sqref>D23:D34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AEB5-B8FC-4438-BB8C-1CC5CEC97107}">
  <dimension ref="A1:U85"/>
  <sheetViews>
    <sheetView view="pageBreakPreview" topLeftCell="A31"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627" priority="42">
      <formula>$I29="追加"</formula>
    </cfRule>
    <cfRule type="expression" dxfId="1626" priority="43">
      <formula>$I29="新規"</formula>
    </cfRule>
  </conditionalFormatting>
  <conditionalFormatting sqref="F58:K58 A58:A59">
    <cfRule type="expression" dxfId="1625" priority="41">
      <formula>$C$39=0</formula>
    </cfRule>
  </conditionalFormatting>
  <conditionalFormatting sqref="C37">
    <cfRule type="expression" dxfId="1624" priority="39">
      <formula>$C$37&gt;$B$37/2</formula>
    </cfRule>
    <cfRule type="expression" dxfId="1623" priority="40">
      <formula>$C$37&gt;10000000</formula>
    </cfRule>
  </conditionalFormatting>
  <conditionalFormatting sqref="C38">
    <cfRule type="expression" dxfId="1622" priority="37">
      <formula>$C$38&gt;$B$38/2</formula>
    </cfRule>
    <cfRule type="expression" dxfId="1621" priority="38">
      <formula>$C$38&gt;1000000</formula>
    </cfRule>
  </conditionalFormatting>
  <conditionalFormatting sqref="C39">
    <cfRule type="expression" dxfId="1620" priority="35">
      <formula>$C$39&gt;$B$39/2</formula>
    </cfRule>
    <cfRule type="expression" dxfId="1619" priority="36">
      <formula>$C$39&gt;100000</formula>
    </cfRule>
  </conditionalFormatting>
  <conditionalFormatting sqref="N7">
    <cfRule type="expression" dxfId="1618" priority="32">
      <formula>N7="NG"</formula>
    </cfRule>
  </conditionalFormatting>
  <conditionalFormatting sqref="J23:M24 J27:M30 J32:M34">
    <cfRule type="expression" dxfId="1617" priority="14">
      <formula>$I23="追加"</formula>
    </cfRule>
    <cfRule type="expression" dxfId="1616" priority="34">
      <formula>$I23="新規"</formula>
    </cfRule>
  </conditionalFormatting>
  <conditionalFormatting sqref="B37:B39">
    <cfRule type="expression" dxfId="1615" priority="33">
      <formula>($C37+$D37+$E37)&lt;&gt;$B37</formula>
    </cfRule>
  </conditionalFormatting>
  <conditionalFormatting sqref="N37:P39">
    <cfRule type="expression" dxfId="1614" priority="30">
      <formula>N37="NG"</formula>
    </cfRule>
    <cfRule type="expression" dxfId="1613" priority="31">
      <formula>$N19="NG"</formula>
    </cfRule>
  </conditionalFormatting>
  <conditionalFormatting sqref="P40">
    <cfRule type="expression" dxfId="1612" priority="28">
      <formula>P40="NG"</formula>
    </cfRule>
    <cfRule type="expression" dxfId="1611" priority="29">
      <formula>$N22="NG"</formula>
    </cfRule>
  </conditionalFormatting>
  <conditionalFormatting sqref="N58:N59">
    <cfRule type="expression" dxfId="1610" priority="26">
      <formula>N58="NG"</formula>
    </cfRule>
    <cfRule type="expression" dxfId="1609" priority="27">
      <formula>$N41="NG"</formula>
    </cfRule>
  </conditionalFormatting>
  <conditionalFormatting sqref="N63">
    <cfRule type="expression" dxfId="1608" priority="25">
      <formula>N63="NG"</formula>
    </cfRule>
  </conditionalFormatting>
  <conditionalFormatting sqref="N3">
    <cfRule type="expression" dxfId="1607" priority="23">
      <formula>$N3&lt;&gt;"要修正！"</formula>
    </cfRule>
    <cfRule type="expression" dxfId="1606" priority="24">
      <formula>$N3="要修正！"</formula>
    </cfRule>
  </conditionalFormatting>
  <conditionalFormatting sqref="O32:O34 O23:O30">
    <cfRule type="expression" dxfId="1605" priority="44">
      <formula>O23="NG"</formula>
    </cfRule>
  </conditionalFormatting>
  <conditionalFormatting sqref="A57:B57">
    <cfRule type="expression" dxfId="1604" priority="22">
      <formula>$C$39=0</formula>
    </cfRule>
  </conditionalFormatting>
  <conditionalFormatting sqref="O57">
    <cfRule type="expression" dxfId="1603" priority="21">
      <formula>O57="NG"</formula>
    </cfRule>
  </conditionalFormatting>
  <conditionalFormatting sqref="N57">
    <cfRule type="expression" dxfId="1602" priority="19">
      <formula>N57="NG"</formula>
    </cfRule>
    <cfRule type="expression" dxfId="1601" priority="20">
      <formula>$N40="NG"</formula>
    </cfRule>
  </conditionalFormatting>
  <conditionalFormatting sqref="N70">
    <cfRule type="expression" dxfId="1600" priority="18">
      <formula>N70="NG"</formula>
    </cfRule>
  </conditionalFormatting>
  <conditionalFormatting sqref="N23:N34">
    <cfRule type="expression" dxfId="1599" priority="17">
      <formula>N23="NG"</formula>
    </cfRule>
  </conditionalFormatting>
  <conditionalFormatting sqref="O10:O17">
    <cfRule type="expression" dxfId="1598" priority="15">
      <formula>$O10="NG"</formula>
    </cfRule>
    <cfRule type="expression" dxfId="1597" priority="16">
      <formula>$N1048570="NG"</formula>
    </cfRule>
  </conditionalFormatting>
  <conditionalFormatting sqref="P32:P34 P23:P30">
    <cfRule type="expression" dxfId="1596" priority="13">
      <formula>P23="NG"</formula>
    </cfRule>
  </conditionalFormatting>
  <conditionalFormatting sqref="L31:M31">
    <cfRule type="expression" dxfId="1595" priority="10">
      <formula>$I31="追加"</formula>
    </cfRule>
    <cfRule type="expression" dxfId="1594" priority="11">
      <formula>$I31="新規"</formula>
    </cfRule>
  </conditionalFormatting>
  <conditionalFormatting sqref="J31:M31">
    <cfRule type="expression" dxfId="1593" priority="8">
      <formula>$I31="追加"</formula>
    </cfRule>
    <cfRule type="expression" dxfId="1592" priority="9">
      <formula>$I31="新規"</formula>
    </cfRule>
  </conditionalFormatting>
  <conditionalFormatting sqref="O31">
    <cfRule type="expression" dxfId="1591" priority="12">
      <formula>O31="NG"</formula>
    </cfRule>
  </conditionalFormatting>
  <conditionalFormatting sqref="P31">
    <cfRule type="expression" dxfId="1590" priority="7">
      <formula>P31="NG"</formula>
    </cfRule>
  </conditionalFormatting>
  <conditionalFormatting sqref="L25:M26">
    <cfRule type="expression" dxfId="1589" priority="5">
      <formula>$I25="追加"</formula>
    </cfRule>
    <cfRule type="expression" dxfId="1588" priority="6">
      <formula>$I25="新規"</formula>
    </cfRule>
  </conditionalFormatting>
  <conditionalFormatting sqref="J25:M26">
    <cfRule type="expression" dxfId="1587" priority="3">
      <formula>$I25="追加"</formula>
    </cfRule>
    <cfRule type="expression" dxfId="1586" priority="4">
      <formula>$I25="新規"</formula>
    </cfRule>
  </conditionalFormatting>
  <conditionalFormatting sqref="L7">
    <cfRule type="expression" dxfId="1585" priority="2">
      <formula>$L$7="NG"</formula>
    </cfRule>
  </conditionalFormatting>
  <conditionalFormatting sqref="N4:N5">
    <cfRule type="expression" dxfId="158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6FC6F6C-52BC-458C-9DFC-0B37D726ED9C}">
          <x14:formula1>
            <xm:f>リスト!$E$2:$E$22</xm:f>
          </x14:formula1>
          <xm:sqref>D23:D34</xm:sqref>
        </x14:dataValidation>
        <x14:dataValidation type="list" allowBlank="1" showInputMessage="1" showErrorMessage="1" xr:uid="{EF01B49E-59B1-4AC4-A687-FE1AE8FE16A5}">
          <x14:formula1>
            <xm:f>リスト!$D$2:$D$3</xm:f>
          </x14:formula1>
          <xm:sqref>C23:C34</xm:sqref>
        </x14:dataValidation>
        <x14:dataValidation type="list" allowBlank="1" showInputMessage="1" showErrorMessage="1" xr:uid="{606181D6-5373-4177-BB72-D164DA91C2C4}">
          <x14:formula1>
            <xm:f>リスト!$C$2:$C$4</xm:f>
          </x14:formula1>
          <xm:sqref>B23:B34</xm:sqref>
        </x14:dataValidation>
        <x14:dataValidation type="list" allowBlank="1" showInputMessage="1" showErrorMessage="1" xr:uid="{AF239E89-949E-435C-823A-184DDBA66779}">
          <x14:formula1>
            <xm:f>リスト!$G$2:$G$4</xm:f>
          </x14:formula1>
          <xm:sqref>I23:I34</xm:sqref>
        </x14:dataValidation>
        <x14:dataValidation type="list" allowBlank="1" showInputMessage="1" showErrorMessage="1" xr:uid="{D8EE15F8-DFB0-41D4-8EF2-3680A5F0DFC5}">
          <x14:formula1>
            <xm:f>リスト!$A$3:$A$9</xm:f>
          </x14:formula1>
          <xm:sqref>F10:F17</xm:sqref>
        </x14:dataValidation>
        <x14:dataValidation type="list" allowBlank="1" showInputMessage="1" showErrorMessage="1" xr:uid="{6E9DBF8C-C17B-4D8E-A1F5-05A205F018EA}">
          <x14:formula1>
            <xm:f>リスト!$A$2:$A$9</xm:f>
          </x14:formula1>
          <xm:sqref>G10:G17</xm:sqref>
        </x14:dataValidation>
        <x14:dataValidation type="list" allowBlank="1" showInputMessage="1" showErrorMessage="1" xr:uid="{BE2267AD-E1BC-4FC8-A36E-521D56BA8EFE}">
          <x14:formula1>
            <xm:f>リスト!$B$2:$B$11</xm:f>
          </x14:formula1>
          <xm:sqref>H10:H17</xm:sqref>
        </x14:dataValidation>
        <x14:dataValidation type="list" allowBlank="1" showInputMessage="1" showErrorMessage="1" xr:uid="{36161205-6D3B-4D59-894A-7736776184B5}">
          <x14:formula1>
            <xm:f>リスト!$H$2:$H$3</xm:f>
          </x14:formula1>
          <xm:sqref>A63:A65 A76:A85</xm:sqref>
        </x14:dataValidation>
        <x14:dataValidation type="list" allowBlank="1" showInputMessage="1" showErrorMessage="1" xr:uid="{63E70117-0308-409B-ACC9-96472730DB5E}">
          <x14:formula1>
            <xm:f>リスト!$H$2:$H$4</xm:f>
          </x14:formula1>
          <xm:sqref>A70:A72 L23:M34</xm:sqref>
        </x14:dataValidation>
        <x14:dataValidation type="list" allowBlank="1" showInputMessage="1" showErrorMessage="1" xr:uid="{CB7C6055-EB80-4F6B-AE22-F707FBC0659F}">
          <x14:formula1>
            <xm:f>リスト!$I$2:$I$5</xm:f>
          </x14:formula1>
          <xm:sqref>I10:I17</xm:sqref>
        </x14:dataValidation>
        <x14:dataValidation type="list" allowBlank="1" showInputMessage="1" showErrorMessage="1" xr:uid="{E8687F00-5E83-4C59-A891-8023597251E7}">
          <x14:formula1>
            <xm:f>リスト!$J$2:$J$6</xm:f>
          </x14:formula1>
          <xm:sqref>J10:J17</xm:sqref>
        </x14:dataValidation>
        <x14:dataValidation type="list" allowBlank="1" showInputMessage="1" showErrorMessage="1" xr:uid="{1E1932D2-B1EC-4834-873C-84640031FB66}">
          <x14:formula1>
            <xm:f>リスト!$K$2:$K$3</xm:f>
          </x14:formula1>
          <xm:sqref>A46:A54 A57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26ED-F1FE-4DF3-8620-0421D1FC3DDB}">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583" priority="42">
      <formula>$I29="追加"</formula>
    </cfRule>
    <cfRule type="expression" dxfId="1582" priority="43">
      <formula>$I29="新規"</formula>
    </cfRule>
  </conditionalFormatting>
  <conditionalFormatting sqref="F58:K58 A58:A59">
    <cfRule type="expression" dxfId="1581" priority="41">
      <formula>$C$39=0</formula>
    </cfRule>
  </conditionalFormatting>
  <conditionalFormatting sqref="C37">
    <cfRule type="expression" dxfId="1580" priority="39">
      <formula>$C$37&gt;$B$37/2</formula>
    </cfRule>
    <cfRule type="expression" dxfId="1579" priority="40">
      <formula>$C$37&gt;10000000</formula>
    </cfRule>
  </conditionalFormatting>
  <conditionalFormatting sqref="C38">
    <cfRule type="expression" dxfId="1578" priority="37">
      <formula>$C$38&gt;$B$38/2</formula>
    </cfRule>
    <cfRule type="expression" dxfId="1577" priority="38">
      <formula>$C$38&gt;1000000</formula>
    </cfRule>
  </conditionalFormatting>
  <conditionalFormatting sqref="C39">
    <cfRule type="expression" dxfId="1576" priority="35">
      <formula>$C$39&gt;$B$39/2</formula>
    </cfRule>
    <cfRule type="expression" dxfId="1575" priority="36">
      <formula>$C$39&gt;100000</formula>
    </cfRule>
  </conditionalFormatting>
  <conditionalFormatting sqref="N7">
    <cfRule type="expression" dxfId="1574" priority="32">
      <formula>N7="NG"</formula>
    </cfRule>
  </conditionalFormatting>
  <conditionalFormatting sqref="J23:M24 J27:M30 J32:M34">
    <cfRule type="expression" dxfId="1573" priority="14">
      <formula>$I23="追加"</formula>
    </cfRule>
    <cfRule type="expression" dxfId="1572" priority="34">
      <formula>$I23="新規"</formula>
    </cfRule>
  </conditionalFormatting>
  <conditionalFormatting sqref="B37:B39">
    <cfRule type="expression" dxfId="1571" priority="33">
      <formula>($C37+$D37+$E37)&lt;&gt;$B37</formula>
    </cfRule>
  </conditionalFormatting>
  <conditionalFormatting sqref="N37:P39">
    <cfRule type="expression" dxfId="1570" priority="30">
      <formula>N37="NG"</formula>
    </cfRule>
    <cfRule type="expression" dxfId="1569" priority="31">
      <formula>$N19="NG"</formula>
    </cfRule>
  </conditionalFormatting>
  <conditionalFormatting sqref="P40">
    <cfRule type="expression" dxfId="1568" priority="28">
      <formula>P40="NG"</formula>
    </cfRule>
    <cfRule type="expression" dxfId="1567" priority="29">
      <formula>$N22="NG"</formula>
    </cfRule>
  </conditionalFormatting>
  <conditionalFormatting sqref="N58:N59">
    <cfRule type="expression" dxfId="1566" priority="26">
      <formula>N58="NG"</formula>
    </cfRule>
    <cfRule type="expression" dxfId="1565" priority="27">
      <formula>$N41="NG"</formula>
    </cfRule>
  </conditionalFormatting>
  <conditionalFormatting sqref="N63">
    <cfRule type="expression" dxfId="1564" priority="25">
      <formula>N63="NG"</formula>
    </cfRule>
  </conditionalFormatting>
  <conditionalFormatting sqref="N3">
    <cfRule type="expression" dxfId="1563" priority="23">
      <formula>$N3&lt;&gt;"要修正！"</formula>
    </cfRule>
    <cfRule type="expression" dxfId="1562" priority="24">
      <formula>$N3="要修正！"</formula>
    </cfRule>
  </conditionalFormatting>
  <conditionalFormatting sqref="O32:O34 O23:O30">
    <cfRule type="expression" dxfId="1561" priority="44">
      <formula>O23="NG"</formula>
    </cfRule>
  </conditionalFormatting>
  <conditionalFormatting sqref="A57:B57">
    <cfRule type="expression" dxfId="1560" priority="22">
      <formula>$C$39=0</formula>
    </cfRule>
  </conditionalFormatting>
  <conditionalFormatting sqref="O57">
    <cfRule type="expression" dxfId="1559" priority="21">
      <formula>O57="NG"</formula>
    </cfRule>
  </conditionalFormatting>
  <conditionalFormatting sqref="N57">
    <cfRule type="expression" dxfId="1558" priority="19">
      <formula>N57="NG"</formula>
    </cfRule>
    <cfRule type="expression" dxfId="1557" priority="20">
      <formula>$N40="NG"</formula>
    </cfRule>
  </conditionalFormatting>
  <conditionalFormatting sqref="N70">
    <cfRule type="expression" dxfId="1556" priority="18">
      <formula>N70="NG"</formula>
    </cfRule>
  </conditionalFormatting>
  <conditionalFormatting sqref="N23:N34">
    <cfRule type="expression" dxfId="1555" priority="17">
      <formula>N23="NG"</formula>
    </cfRule>
  </conditionalFormatting>
  <conditionalFormatting sqref="O10:O17">
    <cfRule type="expression" dxfId="1554" priority="15">
      <formula>$O10="NG"</formula>
    </cfRule>
    <cfRule type="expression" dxfId="1553" priority="16">
      <formula>$N1048570="NG"</formula>
    </cfRule>
  </conditionalFormatting>
  <conditionalFormatting sqref="P32:P34 P23:P30">
    <cfRule type="expression" dxfId="1552" priority="13">
      <formula>P23="NG"</formula>
    </cfRule>
  </conditionalFormatting>
  <conditionalFormatting sqref="L31:M31">
    <cfRule type="expression" dxfId="1551" priority="10">
      <formula>$I31="追加"</formula>
    </cfRule>
    <cfRule type="expression" dxfId="1550" priority="11">
      <formula>$I31="新規"</formula>
    </cfRule>
  </conditionalFormatting>
  <conditionalFormatting sqref="J31:M31">
    <cfRule type="expression" dxfId="1549" priority="8">
      <formula>$I31="追加"</formula>
    </cfRule>
    <cfRule type="expression" dxfId="1548" priority="9">
      <formula>$I31="新規"</formula>
    </cfRule>
  </conditionalFormatting>
  <conditionalFormatting sqref="O31">
    <cfRule type="expression" dxfId="1547" priority="12">
      <formula>O31="NG"</formula>
    </cfRule>
  </conditionalFormatting>
  <conditionalFormatting sqref="P31">
    <cfRule type="expression" dxfId="1546" priority="7">
      <formula>P31="NG"</formula>
    </cfRule>
  </conditionalFormatting>
  <conditionalFormatting sqref="L25:M26">
    <cfRule type="expression" dxfId="1545" priority="5">
      <formula>$I25="追加"</formula>
    </cfRule>
    <cfRule type="expression" dxfId="1544" priority="6">
      <formula>$I25="新規"</formula>
    </cfRule>
  </conditionalFormatting>
  <conditionalFormatting sqref="J25:M26">
    <cfRule type="expression" dxfId="1543" priority="3">
      <formula>$I25="追加"</formula>
    </cfRule>
    <cfRule type="expression" dxfId="1542" priority="4">
      <formula>$I25="新規"</formula>
    </cfRule>
  </conditionalFormatting>
  <conditionalFormatting sqref="L7">
    <cfRule type="expression" dxfId="1541" priority="2">
      <formula>$L$7="NG"</formula>
    </cfRule>
  </conditionalFormatting>
  <conditionalFormatting sqref="N4:N5">
    <cfRule type="expression" dxfId="154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789D439-9553-4EB6-A42B-6C682280C549}">
          <x14:formula1>
            <xm:f>リスト!$E$2:$E$22</xm:f>
          </x14:formula1>
          <xm:sqref>D23:D34</xm:sqref>
        </x14:dataValidation>
        <x14:dataValidation type="list" allowBlank="1" showInputMessage="1" showErrorMessage="1" xr:uid="{4C2896AD-078C-43AB-ADDF-7A67279CEC13}">
          <x14:formula1>
            <xm:f>リスト!$D$2:$D$3</xm:f>
          </x14:formula1>
          <xm:sqref>C23:C34</xm:sqref>
        </x14:dataValidation>
        <x14:dataValidation type="list" allowBlank="1" showInputMessage="1" showErrorMessage="1" xr:uid="{A710F172-32EC-473C-A886-24229A75136A}">
          <x14:formula1>
            <xm:f>リスト!$C$2:$C$4</xm:f>
          </x14:formula1>
          <xm:sqref>B23:B34</xm:sqref>
        </x14:dataValidation>
        <x14:dataValidation type="list" allowBlank="1" showInputMessage="1" showErrorMessage="1" xr:uid="{7C1E8A6B-49D5-4FC5-9951-5F87D2C67F2B}">
          <x14:formula1>
            <xm:f>リスト!$G$2:$G$4</xm:f>
          </x14:formula1>
          <xm:sqref>I23:I34</xm:sqref>
        </x14:dataValidation>
        <x14:dataValidation type="list" allowBlank="1" showInputMessage="1" showErrorMessage="1" xr:uid="{D9333587-56FD-46DA-B68C-0109B5ADBCE2}">
          <x14:formula1>
            <xm:f>リスト!$A$3:$A$9</xm:f>
          </x14:formula1>
          <xm:sqref>F10:F17</xm:sqref>
        </x14:dataValidation>
        <x14:dataValidation type="list" allowBlank="1" showInputMessage="1" showErrorMessage="1" xr:uid="{5457DA59-B109-4193-B393-793D19A8500F}">
          <x14:formula1>
            <xm:f>リスト!$A$2:$A$9</xm:f>
          </x14:formula1>
          <xm:sqref>G10:G17</xm:sqref>
        </x14:dataValidation>
        <x14:dataValidation type="list" allowBlank="1" showInputMessage="1" showErrorMessage="1" xr:uid="{7C41A040-06AC-4823-9F79-C126D308B403}">
          <x14:formula1>
            <xm:f>リスト!$B$2:$B$11</xm:f>
          </x14:formula1>
          <xm:sqref>H10:H17</xm:sqref>
        </x14:dataValidation>
        <x14:dataValidation type="list" allowBlank="1" showInputMessage="1" showErrorMessage="1" xr:uid="{803B498D-9229-443F-AFB8-F40002DD5873}">
          <x14:formula1>
            <xm:f>リスト!$H$2:$H$3</xm:f>
          </x14:formula1>
          <xm:sqref>A63:A65 A76:A85</xm:sqref>
        </x14:dataValidation>
        <x14:dataValidation type="list" allowBlank="1" showInputMessage="1" showErrorMessage="1" xr:uid="{280B6DB6-D932-4431-B80C-1126104B0228}">
          <x14:formula1>
            <xm:f>リスト!$H$2:$H$4</xm:f>
          </x14:formula1>
          <xm:sqref>A70:A72 L23:M34</xm:sqref>
        </x14:dataValidation>
        <x14:dataValidation type="list" allowBlank="1" showInputMessage="1" showErrorMessage="1" xr:uid="{99E0547E-CBF0-41E6-91A5-67E71665230E}">
          <x14:formula1>
            <xm:f>リスト!$I$2:$I$5</xm:f>
          </x14:formula1>
          <xm:sqref>I10:I17</xm:sqref>
        </x14:dataValidation>
        <x14:dataValidation type="list" allowBlank="1" showInputMessage="1" showErrorMessage="1" xr:uid="{478EB8CD-FA79-4B98-92DD-92A057350B54}">
          <x14:formula1>
            <xm:f>リスト!$J$2:$J$6</xm:f>
          </x14:formula1>
          <xm:sqref>J10:J17</xm:sqref>
        </x14:dataValidation>
        <x14:dataValidation type="list" allowBlank="1" showInputMessage="1" showErrorMessage="1" xr:uid="{5D8C7C2E-750C-4981-AD37-544348AC30B1}">
          <x14:formula1>
            <xm:f>リスト!$K$2:$K$3</xm:f>
          </x14:formula1>
          <xm:sqref>A46:A54 A57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34802-1BD6-4957-9274-4D53405F73FB}">
  <dimension ref="A1:U85"/>
  <sheetViews>
    <sheetView view="pageBreakPreview" topLeftCell="A1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539" priority="42">
      <formula>$I29="追加"</formula>
    </cfRule>
    <cfRule type="expression" dxfId="1538" priority="43">
      <formula>$I29="新規"</formula>
    </cfRule>
  </conditionalFormatting>
  <conditionalFormatting sqref="F58:K58 A58:A59">
    <cfRule type="expression" dxfId="1537" priority="41">
      <formula>$C$39=0</formula>
    </cfRule>
  </conditionalFormatting>
  <conditionalFormatting sqref="C37">
    <cfRule type="expression" dxfId="1536" priority="39">
      <formula>$C$37&gt;$B$37/2</formula>
    </cfRule>
    <cfRule type="expression" dxfId="1535" priority="40">
      <formula>$C$37&gt;10000000</formula>
    </cfRule>
  </conditionalFormatting>
  <conditionalFormatting sqref="C38">
    <cfRule type="expression" dxfId="1534" priority="37">
      <formula>$C$38&gt;$B$38/2</formula>
    </cfRule>
    <cfRule type="expression" dxfId="1533" priority="38">
      <formula>$C$38&gt;1000000</formula>
    </cfRule>
  </conditionalFormatting>
  <conditionalFormatting sqref="C39">
    <cfRule type="expression" dxfId="1532" priority="35">
      <formula>$C$39&gt;$B$39/2</formula>
    </cfRule>
    <cfRule type="expression" dxfId="1531" priority="36">
      <formula>$C$39&gt;100000</formula>
    </cfRule>
  </conditionalFormatting>
  <conditionalFormatting sqref="N7">
    <cfRule type="expression" dxfId="1530" priority="32">
      <formula>N7="NG"</formula>
    </cfRule>
  </conditionalFormatting>
  <conditionalFormatting sqref="J23:M24 J27:M30 J32:M34">
    <cfRule type="expression" dxfId="1529" priority="14">
      <formula>$I23="追加"</formula>
    </cfRule>
    <cfRule type="expression" dxfId="1528" priority="34">
      <formula>$I23="新規"</formula>
    </cfRule>
  </conditionalFormatting>
  <conditionalFormatting sqref="B37:B39">
    <cfRule type="expression" dxfId="1527" priority="33">
      <formula>($C37+$D37+$E37)&lt;&gt;$B37</formula>
    </cfRule>
  </conditionalFormatting>
  <conditionalFormatting sqref="N37:P39">
    <cfRule type="expression" dxfId="1526" priority="30">
      <formula>N37="NG"</formula>
    </cfRule>
    <cfRule type="expression" dxfId="1525" priority="31">
      <formula>$N19="NG"</formula>
    </cfRule>
  </conditionalFormatting>
  <conditionalFormatting sqref="P40">
    <cfRule type="expression" dxfId="1524" priority="28">
      <formula>P40="NG"</formula>
    </cfRule>
    <cfRule type="expression" dxfId="1523" priority="29">
      <formula>$N22="NG"</formula>
    </cfRule>
  </conditionalFormatting>
  <conditionalFormatting sqref="N58:N59">
    <cfRule type="expression" dxfId="1522" priority="26">
      <formula>N58="NG"</formula>
    </cfRule>
    <cfRule type="expression" dxfId="1521" priority="27">
      <formula>$N41="NG"</formula>
    </cfRule>
  </conditionalFormatting>
  <conditionalFormatting sqref="N63">
    <cfRule type="expression" dxfId="1520" priority="25">
      <formula>N63="NG"</formula>
    </cfRule>
  </conditionalFormatting>
  <conditionalFormatting sqref="N3">
    <cfRule type="expression" dxfId="1519" priority="23">
      <formula>$N3&lt;&gt;"要修正！"</formula>
    </cfRule>
    <cfRule type="expression" dxfId="1518" priority="24">
      <formula>$N3="要修正！"</formula>
    </cfRule>
  </conditionalFormatting>
  <conditionalFormatting sqref="O32:O34 O23:O30">
    <cfRule type="expression" dxfId="1517" priority="44">
      <formula>O23="NG"</formula>
    </cfRule>
  </conditionalFormatting>
  <conditionalFormatting sqref="A57:B57">
    <cfRule type="expression" dxfId="1516" priority="22">
      <formula>$C$39=0</formula>
    </cfRule>
  </conditionalFormatting>
  <conditionalFormatting sqref="O57">
    <cfRule type="expression" dxfId="1515" priority="21">
      <formula>O57="NG"</formula>
    </cfRule>
  </conditionalFormatting>
  <conditionalFormatting sqref="N57">
    <cfRule type="expression" dxfId="1514" priority="19">
      <formula>N57="NG"</formula>
    </cfRule>
    <cfRule type="expression" dxfId="1513" priority="20">
      <formula>$N40="NG"</formula>
    </cfRule>
  </conditionalFormatting>
  <conditionalFormatting sqref="N70">
    <cfRule type="expression" dxfId="1512" priority="18">
      <formula>N70="NG"</formula>
    </cfRule>
  </conditionalFormatting>
  <conditionalFormatting sqref="N23:N34">
    <cfRule type="expression" dxfId="1511" priority="17">
      <formula>N23="NG"</formula>
    </cfRule>
  </conditionalFormatting>
  <conditionalFormatting sqref="O10:O17">
    <cfRule type="expression" dxfId="1510" priority="15">
      <formula>$O10="NG"</formula>
    </cfRule>
    <cfRule type="expression" dxfId="1509" priority="16">
      <formula>$N1048570="NG"</formula>
    </cfRule>
  </conditionalFormatting>
  <conditionalFormatting sqref="P32:P34 P23:P30">
    <cfRule type="expression" dxfId="1508" priority="13">
      <formula>P23="NG"</formula>
    </cfRule>
  </conditionalFormatting>
  <conditionalFormatting sqref="L31:M31">
    <cfRule type="expression" dxfId="1507" priority="10">
      <formula>$I31="追加"</formula>
    </cfRule>
    <cfRule type="expression" dxfId="1506" priority="11">
      <formula>$I31="新規"</formula>
    </cfRule>
  </conditionalFormatting>
  <conditionalFormatting sqref="J31:M31">
    <cfRule type="expression" dxfId="1505" priority="8">
      <formula>$I31="追加"</formula>
    </cfRule>
    <cfRule type="expression" dxfId="1504" priority="9">
      <formula>$I31="新規"</formula>
    </cfRule>
  </conditionalFormatting>
  <conditionalFormatting sqref="O31">
    <cfRule type="expression" dxfId="1503" priority="12">
      <formula>O31="NG"</formula>
    </cfRule>
  </conditionalFormatting>
  <conditionalFormatting sqref="P31">
    <cfRule type="expression" dxfId="1502" priority="7">
      <formula>P31="NG"</formula>
    </cfRule>
  </conditionalFormatting>
  <conditionalFormatting sqref="L25:M26">
    <cfRule type="expression" dxfId="1501" priority="5">
      <formula>$I25="追加"</formula>
    </cfRule>
    <cfRule type="expression" dxfId="1500" priority="6">
      <formula>$I25="新規"</formula>
    </cfRule>
  </conditionalFormatting>
  <conditionalFormatting sqref="J25:M26">
    <cfRule type="expression" dxfId="1499" priority="3">
      <formula>$I25="追加"</formula>
    </cfRule>
    <cfRule type="expression" dxfId="1498" priority="4">
      <formula>$I25="新規"</formula>
    </cfRule>
  </conditionalFormatting>
  <conditionalFormatting sqref="L7">
    <cfRule type="expression" dxfId="1497" priority="2">
      <formula>$L$7="NG"</formula>
    </cfRule>
  </conditionalFormatting>
  <conditionalFormatting sqref="N4:N5">
    <cfRule type="expression" dxfId="149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A88854A-8B15-4C0B-A996-2C3E7BFFB9AC}">
          <x14:formula1>
            <xm:f>リスト!$K$2:$K$3</xm:f>
          </x14:formula1>
          <xm:sqref>A46:A54 A57</xm:sqref>
        </x14:dataValidation>
        <x14:dataValidation type="list" allowBlank="1" showInputMessage="1" showErrorMessage="1" xr:uid="{D4F35B7E-C3E2-4815-9C24-461D8BF464FD}">
          <x14:formula1>
            <xm:f>リスト!$J$2:$J$6</xm:f>
          </x14:formula1>
          <xm:sqref>J10:J17</xm:sqref>
        </x14:dataValidation>
        <x14:dataValidation type="list" allowBlank="1" showInputMessage="1" showErrorMessage="1" xr:uid="{ABFFF27C-7655-4356-8AA6-CE39BE973559}">
          <x14:formula1>
            <xm:f>リスト!$I$2:$I$5</xm:f>
          </x14:formula1>
          <xm:sqref>I10:I17</xm:sqref>
        </x14:dataValidation>
        <x14:dataValidation type="list" allowBlank="1" showInputMessage="1" showErrorMessage="1" xr:uid="{9D7C1D41-2AC5-4A74-ACC1-2A497753F2BD}">
          <x14:formula1>
            <xm:f>リスト!$H$2:$H$4</xm:f>
          </x14:formula1>
          <xm:sqref>A70:A72 L23:M34</xm:sqref>
        </x14:dataValidation>
        <x14:dataValidation type="list" allowBlank="1" showInputMessage="1" showErrorMessage="1" xr:uid="{5E000035-4848-4B3D-82C3-BF3E51DFFC15}">
          <x14:formula1>
            <xm:f>リスト!$H$2:$H$3</xm:f>
          </x14:formula1>
          <xm:sqref>A63:A65 A76:A85</xm:sqref>
        </x14:dataValidation>
        <x14:dataValidation type="list" allowBlank="1" showInputMessage="1" showErrorMessage="1" xr:uid="{CCCB424C-152F-4A08-91FA-5920C6016800}">
          <x14:formula1>
            <xm:f>リスト!$B$2:$B$11</xm:f>
          </x14:formula1>
          <xm:sqref>H10:H17</xm:sqref>
        </x14:dataValidation>
        <x14:dataValidation type="list" allowBlank="1" showInputMessage="1" showErrorMessage="1" xr:uid="{F99055F8-1BAF-446C-B2C4-3C11683E117C}">
          <x14:formula1>
            <xm:f>リスト!$A$2:$A$9</xm:f>
          </x14:formula1>
          <xm:sqref>G10:G17</xm:sqref>
        </x14:dataValidation>
        <x14:dataValidation type="list" allowBlank="1" showInputMessage="1" showErrorMessage="1" xr:uid="{586C3F28-CCEC-4BD0-B861-FEE42D6565FA}">
          <x14:formula1>
            <xm:f>リスト!$A$3:$A$9</xm:f>
          </x14:formula1>
          <xm:sqref>F10:F17</xm:sqref>
        </x14:dataValidation>
        <x14:dataValidation type="list" allowBlank="1" showInputMessage="1" showErrorMessage="1" xr:uid="{62431A8A-9AD0-4F1D-AAE6-EBA87DC9E18F}">
          <x14:formula1>
            <xm:f>リスト!$G$2:$G$4</xm:f>
          </x14:formula1>
          <xm:sqref>I23:I34</xm:sqref>
        </x14:dataValidation>
        <x14:dataValidation type="list" allowBlank="1" showInputMessage="1" showErrorMessage="1" xr:uid="{7E9DEFC1-D625-4E79-A0B3-C69B152DF8CA}">
          <x14:formula1>
            <xm:f>リスト!$C$2:$C$4</xm:f>
          </x14:formula1>
          <xm:sqref>B23:B34</xm:sqref>
        </x14:dataValidation>
        <x14:dataValidation type="list" allowBlank="1" showInputMessage="1" showErrorMessage="1" xr:uid="{D107F69D-2AEF-44BA-9E56-2DF31F76CC2F}">
          <x14:formula1>
            <xm:f>リスト!$D$2:$D$3</xm:f>
          </x14:formula1>
          <xm:sqref>C23:C34</xm:sqref>
        </x14:dataValidation>
        <x14:dataValidation type="list" allowBlank="1" showInputMessage="1" showErrorMessage="1" xr:uid="{E7C20AFE-14CB-4CB9-95BE-4801E6A7E810}">
          <x14:formula1>
            <xm:f>リスト!$E$2:$E$22</xm:f>
          </x14:formula1>
          <xm:sqref>D23:D34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E0D1-49AF-45BE-AE8D-F0353858049E}">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267" priority="42">
      <formula>$I29="追加"</formula>
    </cfRule>
    <cfRule type="expression" dxfId="4266" priority="43">
      <formula>$I29="新規"</formula>
    </cfRule>
  </conditionalFormatting>
  <conditionalFormatting sqref="F58:K58 A58:A59">
    <cfRule type="expression" dxfId="4265" priority="41">
      <formula>$C$39=0</formula>
    </cfRule>
  </conditionalFormatting>
  <conditionalFormatting sqref="C37">
    <cfRule type="expression" dxfId="4264" priority="39">
      <formula>$C$37&gt;$B$37/2</formula>
    </cfRule>
    <cfRule type="expression" dxfId="4263" priority="40">
      <formula>$C$37&gt;10000000</formula>
    </cfRule>
  </conditionalFormatting>
  <conditionalFormatting sqref="C38">
    <cfRule type="expression" dxfId="4262" priority="37">
      <formula>$C$38&gt;$B$38/2</formula>
    </cfRule>
    <cfRule type="expression" dxfId="4261" priority="38">
      <formula>$C$38&gt;1000000</formula>
    </cfRule>
  </conditionalFormatting>
  <conditionalFormatting sqref="C39">
    <cfRule type="expression" dxfId="4260" priority="35">
      <formula>$C$39&gt;$B$39/2</formula>
    </cfRule>
    <cfRule type="expression" dxfId="4259" priority="36">
      <formula>$C$39&gt;100000</formula>
    </cfRule>
  </conditionalFormatting>
  <conditionalFormatting sqref="N7">
    <cfRule type="expression" dxfId="4258" priority="32">
      <formula>N7="NG"</formula>
    </cfRule>
  </conditionalFormatting>
  <conditionalFormatting sqref="J23:M24 J27:M30 J32:M34">
    <cfRule type="expression" dxfId="4257" priority="14">
      <formula>$I23="追加"</formula>
    </cfRule>
    <cfRule type="expression" dxfId="4256" priority="34">
      <formula>$I23="新規"</formula>
    </cfRule>
  </conditionalFormatting>
  <conditionalFormatting sqref="B37:B39">
    <cfRule type="expression" dxfId="4255" priority="33">
      <formula>($C37+$D37+$E37)&lt;&gt;$B37</formula>
    </cfRule>
  </conditionalFormatting>
  <conditionalFormatting sqref="N37:P39">
    <cfRule type="expression" dxfId="4254" priority="30">
      <formula>N37="NG"</formula>
    </cfRule>
    <cfRule type="expression" dxfId="4253" priority="31">
      <formula>$N19="NG"</formula>
    </cfRule>
  </conditionalFormatting>
  <conditionalFormatting sqref="P40">
    <cfRule type="expression" dxfId="4252" priority="28">
      <formula>P40="NG"</formula>
    </cfRule>
    <cfRule type="expression" dxfId="4251" priority="29">
      <formula>$N22="NG"</formula>
    </cfRule>
  </conditionalFormatting>
  <conditionalFormatting sqref="N58:N59">
    <cfRule type="expression" dxfId="4250" priority="26">
      <formula>N58="NG"</formula>
    </cfRule>
    <cfRule type="expression" dxfId="4249" priority="27">
      <formula>$N41="NG"</formula>
    </cfRule>
  </conditionalFormatting>
  <conditionalFormatting sqref="N63">
    <cfRule type="expression" dxfId="4248" priority="25">
      <formula>N63="NG"</formula>
    </cfRule>
  </conditionalFormatting>
  <conditionalFormatting sqref="N3">
    <cfRule type="expression" dxfId="4247" priority="23">
      <formula>$N3&lt;&gt;"要修正！"</formula>
    </cfRule>
    <cfRule type="expression" dxfId="4246" priority="24">
      <formula>$N3="要修正！"</formula>
    </cfRule>
  </conditionalFormatting>
  <conditionalFormatting sqref="O32:O34 O23:O30">
    <cfRule type="expression" dxfId="4245" priority="44">
      <formula>O23="NG"</formula>
    </cfRule>
  </conditionalFormatting>
  <conditionalFormatting sqref="A57:B57">
    <cfRule type="expression" dxfId="4244" priority="22">
      <formula>$C$39=0</formula>
    </cfRule>
  </conditionalFormatting>
  <conditionalFormatting sqref="O57">
    <cfRule type="expression" dxfId="4243" priority="21">
      <formula>O57="NG"</formula>
    </cfRule>
  </conditionalFormatting>
  <conditionalFormatting sqref="N57">
    <cfRule type="expression" dxfId="4242" priority="19">
      <formula>N57="NG"</formula>
    </cfRule>
    <cfRule type="expression" dxfId="4241" priority="20">
      <formula>$N40="NG"</formula>
    </cfRule>
  </conditionalFormatting>
  <conditionalFormatting sqref="N70">
    <cfRule type="expression" dxfId="4240" priority="18">
      <formula>N70="NG"</formula>
    </cfRule>
  </conditionalFormatting>
  <conditionalFormatting sqref="N23:N34">
    <cfRule type="expression" dxfId="4239" priority="17">
      <formula>N23="NG"</formula>
    </cfRule>
  </conditionalFormatting>
  <conditionalFormatting sqref="O10:O17">
    <cfRule type="expression" dxfId="4238" priority="15">
      <formula>$O10="NG"</formula>
    </cfRule>
    <cfRule type="expression" dxfId="4237" priority="16">
      <formula>$N1048570="NG"</formula>
    </cfRule>
  </conditionalFormatting>
  <conditionalFormatting sqref="P32:P34 P23:P30">
    <cfRule type="expression" dxfId="4236" priority="13">
      <formula>P23="NG"</formula>
    </cfRule>
  </conditionalFormatting>
  <conditionalFormatting sqref="L31:M31">
    <cfRule type="expression" dxfId="4235" priority="10">
      <formula>$I31="追加"</formula>
    </cfRule>
    <cfRule type="expression" dxfId="4234" priority="11">
      <formula>$I31="新規"</formula>
    </cfRule>
  </conditionalFormatting>
  <conditionalFormatting sqref="J31:M31">
    <cfRule type="expression" dxfId="4233" priority="8">
      <formula>$I31="追加"</formula>
    </cfRule>
    <cfRule type="expression" dxfId="4232" priority="9">
      <formula>$I31="新規"</formula>
    </cfRule>
  </conditionalFormatting>
  <conditionalFormatting sqref="O31">
    <cfRule type="expression" dxfId="4231" priority="12">
      <formula>O31="NG"</formula>
    </cfRule>
  </conditionalFormatting>
  <conditionalFormatting sqref="P31">
    <cfRule type="expression" dxfId="4230" priority="7">
      <formula>P31="NG"</formula>
    </cfRule>
  </conditionalFormatting>
  <conditionalFormatting sqref="L25:M26">
    <cfRule type="expression" dxfId="4229" priority="5">
      <formula>$I25="追加"</formula>
    </cfRule>
    <cfRule type="expression" dxfId="4228" priority="6">
      <formula>$I25="新規"</formula>
    </cfRule>
  </conditionalFormatting>
  <conditionalFormatting sqref="J25:M26">
    <cfRule type="expression" dxfId="4227" priority="3">
      <formula>$I25="追加"</formula>
    </cfRule>
    <cfRule type="expression" dxfId="4226" priority="4">
      <formula>$I25="新規"</formula>
    </cfRule>
  </conditionalFormatting>
  <conditionalFormatting sqref="L7">
    <cfRule type="expression" dxfId="4225" priority="2">
      <formula>$L$7="NG"</formula>
    </cfRule>
  </conditionalFormatting>
  <conditionalFormatting sqref="N4:N5">
    <cfRule type="expression" dxfId="422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1E7B1D3-AA11-460F-992C-AA86DF9355BB}">
          <x14:formula1>
            <xm:f>リスト!$E$2:$E$22</xm:f>
          </x14:formula1>
          <xm:sqref>D23:D34</xm:sqref>
        </x14:dataValidation>
        <x14:dataValidation type="list" allowBlank="1" showInputMessage="1" showErrorMessage="1" xr:uid="{4B35BEEC-6E39-448D-A15E-744875EC60D8}">
          <x14:formula1>
            <xm:f>リスト!$D$2:$D$3</xm:f>
          </x14:formula1>
          <xm:sqref>C23:C34</xm:sqref>
        </x14:dataValidation>
        <x14:dataValidation type="list" allowBlank="1" showInputMessage="1" showErrorMessage="1" xr:uid="{F9086F31-FDEA-4302-8268-50E041A99BB7}">
          <x14:formula1>
            <xm:f>リスト!$C$2:$C$4</xm:f>
          </x14:formula1>
          <xm:sqref>B23:B34</xm:sqref>
        </x14:dataValidation>
        <x14:dataValidation type="list" allowBlank="1" showInputMessage="1" showErrorMessage="1" xr:uid="{4DBC310B-CAFD-4B56-BF67-52B2A7527C6E}">
          <x14:formula1>
            <xm:f>リスト!$G$2:$G$4</xm:f>
          </x14:formula1>
          <xm:sqref>I23:I34</xm:sqref>
        </x14:dataValidation>
        <x14:dataValidation type="list" allowBlank="1" showInputMessage="1" showErrorMessage="1" xr:uid="{F5BE36E7-4C8A-479E-B4B3-DFD439F26FD9}">
          <x14:formula1>
            <xm:f>リスト!$A$3:$A$9</xm:f>
          </x14:formula1>
          <xm:sqref>F10:F17</xm:sqref>
        </x14:dataValidation>
        <x14:dataValidation type="list" allowBlank="1" showInputMessage="1" showErrorMessage="1" xr:uid="{E54BEC15-2EFC-4ADD-8078-197824CD8C5E}">
          <x14:formula1>
            <xm:f>リスト!$A$2:$A$9</xm:f>
          </x14:formula1>
          <xm:sqref>G10:G17</xm:sqref>
        </x14:dataValidation>
        <x14:dataValidation type="list" allowBlank="1" showInputMessage="1" showErrorMessage="1" xr:uid="{B0FDBAA2-217D-45FB-A743-785B93803672}">
          <x14:formula1>
            <xm:f>リスト!$B$2:$B$11</xm:f>
          </x14:formula1>
          <xm:sqref>H10:H17</xm:sqref>
        </x14:dataValidation>
        <x14:dataValidation type="list" allowBlank="1" showInputMessage="1" showErrorMessage="1" xr:uid="{08FEEA22-D8A2-4E88-A0C1-7DE3515100FB}">
          <x14:formula1>
            <xm:f>リスト!$H$2:$H$3</xm:f>
          </x14:formula1>
          <xm:sqref>A63:A65 A76:A85</xm:sqref>
        </x14:dataValidation>
        <x14:dataValidation type="list" allowBlank="1" showInputMessage="1" showErrorMessage="1" xr:uid="{9E3C9C2D-0C7A-4471-8F7E-C1AA1374EC19}">
          <x14:formula1>
            <xm:f>リスト!$H$2:$H$4</xm:f>
          </x14:formula1>
          <xm:sqref>A70:A72 L23:M34</xm:sqref>
        </x14:dataValidation>
        <x14:dataValidation type="list" allowBlank="1" showInputMessage="1" showErrorMessage="1" xr:uid="{F726A5A7-613B-454B-9B45-0DF38B9DE34C}">
          <x14:formula1>
            <xm:f>リスト!$I$2:$I$5</xm:f>
          </x14:formula1>
          <xm:sqref>I10:I17</xm:sqref>
        </x14:dataValidation>
        <x14:dataValidation type="list" allowBlank="1" showInputMessage="1" showErrorMessage="1" xr:uid="{1E339AD3-0923-4D26-9AF9-442C1B5FF0AE}">
          <x14:formula1>
            <xm:f>リスト!$J$2:$J$6</xm:f>
          </x14:formula1>
          <xm:sqref>J10:J17</xm:sqref>
        </x14:dataValidation>
        <x14:dataValidation type="list" allowBlank="1" showInputMessage="1" showErrorMessage="1" xr:uid="{908080AE-40B1-4AF1-9566-F06C2CB62935}">
          <x14:formula1>
            <xm:f>リスト!$K$2:$K$3</xm:f>
          </x14:formula1>
          <xm:sqref>A46:A54 A57</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B8F5-3F31-420A-9913-33A1771AAE5B}">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495" priority="42">
      <formula>$I29="追加"</formula>
    </cfRule>
    <cfRule type="expression" dxfId="1494" priority="43">
      <formula>$I29="新規"</formula>
    </cfRule>
  </conditionalFormatting>
  <conditionalFormatting sqref="F58:K58 A58:A59">
    <cfRule type="expression" dxfId="1493" priority="41">
      <formula>$C$39=0</formula>
    </cfRule>
  </conditionalFormatting>
  <conditionalFormatting sqref="C37">
    <cfRule type="expression" dxfId="1492" priority="39">
      <formula>$C$37&gt;$B$37/2</formula>
    </cfRule>
    <cfRule type="expression" dxfId="1491" priority="40">
      <formula>$C$37&gt;10000000</formula>
    </cfRule>
  </conditionalFormatting>
  <conditionalFormatting sqref="C38">
    <cfRule type="expression" dxfId="1490" priority="37">
      <formula>$C$38&gt;$B$38/2</formula>
    </cfRule>
    <cfRule type="expression" dxfId="1489" priority="38">
      <formula>$C$38&gt;1000000</formula>
    </cfRule>
  </conditionalFormatting>
  <conditionalFormatting sqref="C39">
    <cfRule type="expression" dxfId="1488" priority="35">
      <formula>$C$39&gt;$B$39/2</formula>
    </cfRule>
    <cfRule type="expression" dxfId="1487" priority="36">
      <formula>$C$39&gt;100000</formula>
    </cfRule>
  </conditionalFormatting>
  <conditionalFormatting sqref="N7">
    <cfRule type="expression" dxfId="1486" priority="32">
      <formula>N7="NG"</formula>
    </cfRule>
  </conditionalFormatting>
  <conditionalFormatting sqref="J23:M24 J27:M30 J32:M34">
    <cfRule type="expression" dxfId="1485" priority="14">
      <formula>$I23="追加"</formula>
    </cfRule>
    <cfRule type="expression" dxfId="1484" priority="34">
      <formula>$I23="新規"</formula>
    </cfRule>
  </conditionalFormatting>
  <conditionalFormatting sqref="B37:B39">
    <cfRule type="expression" dxfId="1483" priority="33">
      <formula>($C37+$D37+$E37)&lt;&gt;$B37</formula>
    </cfRule>
  </conditionalFormatting>
  <conditionalFormatting sqref="N37:P39">
    <cfRule type="expression" dxfId="1482" priority="30">
      <formula>N37="NG"</formula>
    </cfRule>
    <cfRule type="expression" dxfId="1481" priority="31">
      <formula>$N19="NG"</formula>
    </cfRule>
  </conditionalFormatting>
  <conditionalFormatting sqref="P40">
    <cfRule type="expression" dxfId="1480" priority="28">
      <formula>P40="NG"</formula>
    </cfRule>
    <cfRule type="expression" dxfId="1479" priority="29">
      <formula>$N22="NG"</formula>
    </cfRule>
  </conditionalFormatting>
  <conditionalFormatting sqref="N58:N59">
    <cfRule type="expression" dxfId="1478" priority="26">
      <formula>N58="NG"</formula>
    </cfRule>
    <cfRule type="expression" dxfId="1477" priority="27">
      <formula>$N41="NG"</formula>
    </cfRule>
  </conditionalFormatting>
  <conditionalFormatting sqref="N63">
    <cfRule type="expression" dxfId="1476" priority="25">
      <formula>N63="NG"</formula>
    </cfRule>
  </conditionalFormatting>
  <conditionalFormatting sqref="N3">
    <cfRule type="expression" dxfId="1475" priority="23">
      <formula>$N3&lt;&gt;"要修正！"</formula>
    </cfRule>
    <cfRule type="expression" dxfId="1474" priority="24">
      <formula>$N3="要修正！"</formula>
    </cfRule>
  </conditionalFormatting>
  <conditionalFormatting sqref="O32:O34 O23:O30">
    <cfRule type="expression" dxfId="1473" priority="44">
      <formula>O23="NG"</formula>
    </cfRule>
  </conditionalFormatting>
  <conditionalFormatting sqref="A57:B57">
    <cfRule type="expression" dxfId="1472" priority="22">
      <formula>$C$39=0</formula>
    </cfRule>
  </conditionalFormatting>
  <conditionalFormatting sqref="O57">
    <cfRule type="expression" dxfId="1471" priority="21">
      <formula>O57="NG"</formula>
    </cfRule>
  </conditionalFormatting>
  <conditionalFormatting sqref="N57">
    <cfRule type="expression" dxfId="1470" priority="19">
      <formula>N57="NG"</formula>
    </cfRule>
    <cfRule type="expression" dxfId="1469" priority="20">
      <formula>$N40="NG"</formula>
    </cfRule>
  </conditionalFormatting>
  <conditionalFormatting sqref="N70">
    <cfRule type="expression" dxfId="1468" priority="18">
      <formula>N70="NG"</formula>
    </cfRule>
  </conditionalFormatting>
  <conditionalFormatting sqref="N23:N34">
    <cfRule type="expression" dxfId="1467" priority="17">
      <formula>N23="NG"</formula>
    </cfRule>
  </conditionalFormatting>
  <conditionalFormatting sqref="O10:O17">
    <cfRule type="expression" dxfId="1466" priority="15">
      <formula>$O10="NG"</formula>
    </cfRule>
    <cfRule type="expression" dxfId="1465" priority="16">
      <formula>$N1048570="NG"</formula>
    </cfRule>
  </conditionalFormatting>
  <conditionalFormatting sqref="P32:P34 P23:P30">
    <cfRule type="expression" dxfId="1464" priority="13">
      <formula>P23="NG"</formula>
    </cfRule>
  </conditionalFormatting>
  <conditionalFormatting sqref="L31:M31">
    <cfRule type="expression" dxfId="1463" priority="10">
      <formula>$I31="追加"</formula>
    </cfRule>
    <cfRule type="expression" dxfId="1462" priority="11">
      <formula>$I31="新規"</formula>
    </cfRule>
  </conditionalFormatting>
  <conditionalFormatting sqref="J31:M31">
    <cfRule type="expression" dxfId="1461" priority="8">
      <formula>$I31="追加"</formula>
    </cfRule>
    <cfRule type="expression" dxfId="1460" priority="9">
      <formula>$I31="新規"</formula>
    </cfRule>
  </conditionalFormatting>
  <conditionalFormatting sqref="O31">
    <cfRule type="expression" dxfId="1459" priority="12">
      <formula>O31="NG"</formula>
    </cfRule>
  </conditionalFormatting>
  <conditionalFormatting sqref="P31">
    <cfRule type="expression" dxfId="1458" priority="7">
      <formula>P31="NG"</formula>
    </cfRule>
  </conditionalFormatting>
  <conditionalFormatting sqref="L25:M26">
    <cfRule type="expression" dxfId="1457" priority="5">
      <formula>$I25="追加"</formula>
    </cfRule>
    <cfRule type="expression" dxfId="1456" priority="6">
      <formula>$I25="新規"</formula>
    </cfRule>
  </conditionalFormatting>
  <conditionalFormatting sqref="J25:M26">
    <cfRule type="expression" dxfId="1455" priority="3">
      <formula>$I25="追加"</formula>
    </cfRule>
    <cfRule type="expression" dxfId="1454" priority="4">
      <formula>$I25="新規"</formula>
    </cfRule>
  </conditionalFormatting>
  <conditionalFormatting sqref="L7">
    <cfRule type="expression" dxfId="1453" priority="2">
      <formula>$L$7="NG"</formula>
    </cfRule>
  </conditionalFormatting>
  <conditionalFormatting sqref="N4:N5">
    <cfRule type="expression" dxfId="145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7DC4BF8-75C3-4A5D-A977-55898B85999A}">
          <x14:formula1>
            <xm:f>リスト!$K$2:$K$3</xm:f>
          </x14:formula1>
          <xm:sqref>A46:A54 A57</xm:sqref>
        </x14:dataValidation>
        <x14:dataValidation type="list" allowBlank="1" showInputMessage="1" showErrorMessage="1" xr:uid="{8B9B981E-C775-4777-8613-FE440E207C51}">
          <x14:formula1>
            <xm:f>リスト!$J$2:$J$6</xm:f>
          </x14:formula1>
          <xm:sqref>J10:J17</xm:sqref>
        </x14:dataValidation>
        <x14:dataValidation type="list" allowBlank="1" showInputMessage="1" showErrorMessage="1" xr:uid="{3C7CDF07-F087-4B0C-9A1E-0975A76B7A63}">
          <x14:formula1>
            <xm:f>リスト!$I$2:$I$5</xm:f>
          </x14:formula1>
          <xm:sqref>I10:I17</xm:sqref>
        </x14:dataValidation>
        <x14:dataValidation type="list" allowBlank="1" showInputMessage="1" showErrorMessage="1" xr:uid="{95E2DF76-44D0-42BF-B579-0B1CA8587795}">
          <x14:formula1>
            <xm:f>リスト!$H$2:$H$4</xm:f>
          </x14:formula1>
          <xm:sqref>A70:A72 L23:M34</xm:sqref>
        </x14:dataValidation>
        <x14:dataValidation type="list" allowBlank="1" showInputMessage="1" showErrorMessage="1" xr:uid="{14006B8D-B99D-458E-801D-982ADF40657E}">
          <x14:formula1>
            <xm:f>リスト!$H$2:$H$3</xm:f>
          </x14:formula1>
          <xm:sqref>A63:A65 A76:A85</xm:sqref>
        </x14:dataValidation>
        <x14:dataValidation type="list" allowBlank="1" showInputMessage="1" showErrorMessage="1" xr:uid="{F9EF16F6-9FE3-4036-BBA1-99AC703440E4}">
          <x14:formula1>
            <xm:f>リスト!$B$2:$B$11</xm:f>
          </x14:formula1>
          <xm:sqref>H10:H17</xm:sqref>
        </x14:dataValidation>
        <x14:dataValidation type="list" allowBlank="1" showInputMessage="1" showErrorMessage="1" xr:uid="{555A02B3-5AE9-4C3F-9164-756F5D182BA6}">
          <x14:formula1>
            <xm:f>リスト!$A$2:$A$9</xm:f>
          </x14:formula1>
          <xm:sqref>G10:G17</xm:sqref>
        </x14:dataValidation>
        <x14:dataValidation type="list" allowBlank="1" showInputMessage="1" showErrorMessage="1" xr:uid="{D47987B8-7CC0-4C19-9C33-F18C4414AF67}">
          <x14:formula1>
            <xm:f>リスト!$A$3:$A$9</xm:f>
          </x14:formula1>
          <xm:sqref>F10:F17</xm:sqref>
        </x14:dataValidation>
        <x14:dataValidation type="list" allowBlank="1" showInputMessage="1" showErrorMessage="1" xr:uid="{6E016346-99B3-49A7-99A4-7D031B95C368}">
          <x14:formula1>
            <xm:f>リスト!$G$2:$G$4</xm:f>
          </x14:formula1>
          <xm:sqref>I23:I34</xm:sqref>
        </x14:dataValidation>
        <x14:dataValidation type="list" allowBlank="1" showInputMessage="1" showErrorMessage="1" xr:uid="{893A06A5-BB7F-40F1-8B52-91847F0A1F14}">
          <x14:formula1>
            <xm:f>リスト!$C$2:$C$4</xm:f>
          </x14:formula1>
          <xm:sqref>B23:B34</xm:sqref>
        </x14:dataValidation>
        <x14:dataValidation type="list" allowBlank="1" showInputMessage="1" showErrorMessage="1" xr:uid="{7D339C48-8D19-43A8-91D7-C6E56D4715ED}">
          <x14:formula1>
            <xm:f>リスト!$D$2:$D$3</xm:f>
          </x14:formula1>
          <xm:sqref>C23:C34</xm:sqref>
        </x14:dataValidation>
        <x14:dataValidation type="list" allowBlank="1" showInputMessage="1" showErrorMessage="1" xr:uid="{7AB2362A-DC49-4708-AA56-12AFC711C786}">
          <x14:formula1>
            <xm:f>リスト!$E$2:$E$22</xm:f>
          </x14:formula1>
          <xm:sqref>D23:D34</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CF587-083C-4BA2-90A1-A4BF10448BAE}">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451" priority="42">
      <formula>$I29="追加"</formula>
    </cfRule>
    <cfRule type="expression" dxfId="1450" priority="43">
      <formula>$I29="新規"</formula>
    </cfRule>
  </conditionalFormatting>
  <conditionalFormatting sqref="F58:K58 A58:A59">
    <cfRule type="expression" dxfId="1449" priority="41">
      <formula>$C$39=0</formula>
    </cfRule>
  </conditionalFormatting>
  <conditionalFormatting sqref="C37">
    <cfRule type="expression" dxfId="1448" priority="39">
      <formula>$C$37&gt;$B$37/2</formula>
    </cfRule>
    <cfRule type="expression" dxfId="1447" priority="40">
      <formula>$C$37&gt;10000000</formula>
    </cfRule>
  </conditionalFormatting>
  <conditionalFormatting sqref="C38">
    <cfRule type="expression" dxfId="1446" priority="37">
      <formula>$C$38&gt;$B$38/2</formula>
    </cfRule>
    <cfRule type="expression" dxfId="1445" priority="38">
      <formula>$C$38&gt;1000000</formula>
    </cfRule>
  </conditionalFormatting>
  <conditionalFormatting sqref="C39">
    <cfRule type="expression" dxfId="1444" priority="35">
      <formula>$C$39&gt;$B$39/2</formula>
    </cfRule>
    <cfRule type="expression" dxfId="1443" priority="36">
      <formula>$C$39&gt;100000</formula>
    </cfRule>
  </conditionalFormatting>
  <conditionalFormatting sqref="N7">
    <cfRule type="expression" dxfId="1442" priority="32">
      <formula>N7="NG"</formula>
    </cfRule>
  </conditionalFormatting>
  <conditionalFormatting sqref="J23:M24 J27:M30 J32:M34">
    <cfRule type="expression" dxfId="1441" priority="14">
      <formula>$I23="追加"</formula>
    </cfRule>
    <cfRule type="expression" dxfId="1440" priority="34">
      <formula>$I23="新規"</formula>
    </cfRule>
  </conditionalFormatting>
  <conditionalFormatting sqref="B37:B39">
    <cfRule type="expression" dxfId="1439" priority="33">
      <formula>($C37+$D37+$E37)&lt;&gt;$B37</formula>
    </cfRule>
  </conditionalFormatting>
  <conditionalFormatting sqref="N37:P39">
    <cfRule type="expression" dxfId="1438" priority="30">
      <formula>N37="NG"</formula>
    </cfRule>
    <cfRule type="expression" dxfId="1437" priority="31">
      <formula>$N19="NG"</formula>
    </cfRule>
  </conditionalFormatting>
  <conditionalFormatting sqref="P40">
    <cfRule type="expression" dxfId="1436" priority="28">
      <formula>P40="NG"</formula>
    </cfRule>
    <cfRule type="expression" dxfId="1435" priority="29">
      <formula>$N22="NG"</formula>
    </cfRule>
  </conditionalFormatting>
  <conditionalFormatting sqref="N58:N59">
    <cfRule type="expression" dxfId="1434" priority="26">
      <formula>N58="NG"</formula>
    </cfRule>
    <cfRule type="expression" dxfId="1433" priority="27">
      <formula>$N41="NG"</formula>
    </cfRule>
  </conditionalFormatting>
  <conditionalFormatting sqref="N63">
    <cfRule type="expression" dxfId="1432" priority="25">
      <formula>N63="NG"</formula>
    </cfRule>
  </conditionalFormatting>
  <conditionalFormatting sqref="N3">
    <cfRule type="expression" dxfId="1431" priority="23">
      <formula>$N3&lt;&gt;"要修正！"</formula>
    </cfRule>
    <cfRule type="expression" dxfId="1430" priority="24">
      <formula>$N3="要修正！"</formula>
    </cfRule>
  </conditionalFormatting>
  <conditionalFormatting sqref="O32:O34 O23:O30">
    <cfRule type="expression" dxfId="1429" priority="44">
      <formula>O23="NG"</formula>
    </cfRule>
  </conditionalFormatting>
  <conditionalFormatting sqref="A57:B57">
    <cfRule type="expression" dxfId="1428" priority="22">
      <formula>$C$39=0</formula>
    </cfRule>
  </conditionalFormatting>
  <conditionalFormatting sqref="O57">
    <cfRule type="expression" dxfId="1427" priority="21">
      <formula>O57="NG"</formula>
    </cfRule>
  </conditionalFormatting>
  <conditionalFormatting sqref="N57">
    <cfRule type="expression" dxfId="1426" priority="19">
      <formula>N57="NG"</formula>
    </cfRule>
    <cfRule type="expression" dxfId="1425" priority="20">
      <formula>$N40="NG"</formula>
    </cfRule>
  </conditionalFormatting>
  <conditionalFormatting sqref="N70">
    <cfRule type="expression" dxfId="1424" priority="18">
      <formula>N70="NG"</formula>
    </cfRule>
  </conditionalFormatting>
  <conditionalFormatting sqref="N23:N34">
    <cfRule type="expression" dxfId="1423" priority="17">
      <formula>N23="NG"</formula>
    </cfRule>
  </conditionalFormatting>
  <conditionalFormatting sqref="O10:O17">
    <cfRule type="expression" dxfId="1422" priority="15">
      <formula>$O10="NG"</formula>
    </cfRule>
    <cfRule type="expression" dxfId="1421" priority="16">
      <formula>$N1048570="NG"</formula>
    </cfRule>
  </conditionalFormatting>
  <conditionalFormatting sqref="P32:P34 P23:P30">
    <cfRule type="expression" dxfId="1420" priority="13">
      <formula>P23="NG"</formula>
    </cfRule>
  </conditionalFormatting>
  <conditionalFormatting sqref="L31:M31">
    <cfRule type="expression" dxfId="1419" priority="10">
      <formula>$I31="追加"</formula>
    </cfRule>
    <cfRule type="expression" dxfId="1418" priority="11">
      <formula>$I31="新規"</formula>
    </cfRule>
  </conditionalFormatting>
  <conditionalFormatting sqref="J31:M31">
    <cfRule type="expression" dxfId="1417" priority="8">
      <formula>$I31="追加"</formula>
    </cfRule>
    <cfRule type="expression" dxfId="1416" priority="9">
      <formula>$I31="新規"</formula>
    </cfRule>
  </conditionalFormatting>
  <conditionalFormatting sqref="O31">
    <cfRule type="expression" dxfId="1415" priority="12">
      <formula>O31="NG"</formula>
    </cfRule>
  </conditionalFormatting>
  <conditionalFormatting sqref="P31">
    <cfRule type="expression" dxfId="1414" priority="7">
      <formula>P31="NG"</formula>
    </cfRule>
  </conditionalFormatting>
  <conditionalFormatting sqref="L25:M26">
    <cfRule type="expression" dxfId="1413" priority="5">
      <formula>$I25="追加"</formula>
    </cfRule>
    <cfRule type="expression" dxfId="1412" priority="6">
      <formula>$I25="新規"</formula>
    </cfRule>
  </conditionalFormatting>
  <conditionalFormatting sqref="J25:M26">
    <cfRule type="expression" dxfId="1411" priority="3">
      <formula>$I25="追加"</formula>
    </cfRule>
    <cfRule type="expression" dxfId="1410" priority="4">
      <formula>$I25="新規"</formula>
    </cfRule>
  </conditionalFormatting>
  <conditionalFormatting sqref="L7">
    <cfRule type="expression" dxfId="1409" priority="2">
      <formula>$L$7="NG"</formula>
    </cfRule>
  </conditionalFormatting>
  <conditionalFormatting sqref="N4:N5">
    <cfRule type="expression" dxfId="140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51CCE4C-2D19-4BF4-8BDB-8AFA5C93AA72}">
          <x14:formula1>
            <xm:f>リスト!$E$2:$E$22</xm:f>
          </x14:formula1>
          <xm:sqref>D23:D34</xm:sqref>
        </x14:dataValidation>
        <x14:dataValidation type="list" allowBlank="1" showInputMessage="1" showErrorMessage="1" xr:uid="{A09328DB-06C4-4D69-A64D-D0668DD23B76}">
          <x14:formula1>
            <xm:f>リスト!$D$2:$D$3</xm:f>
          </x14:formula1>
          <xm:sqref>C23:C34</xm:sqref>
        </x14:dataValidation>
        <x14:dataValidation type="list" allowBlank="1" showInputMessage="1" showErrorMessage="1" xr:uid="{E794687C-899D-4ED7-9AB9-64A44A9237BF}">
          <x14:formula1>
            <xm:f>リスト!$C$2:$C$4</xm:f>
          </x14:formula1>
          <xm:sqref>B23:B34</xm:sqref>
        </x14:dataValidation>
        <x14:dataValidation type="list" allowBlank="1" showInputMessage="1" showErrorMessage="1" xr:uid="{83A858E2-DBE2-4BDA-AFC9-1AAE5E468BF1}">
          <x14:formula1>
            <xm:f>リスト!$G$2:$G$4</xm:f>
          </x14:formula1>
          <xm:sqref>I23:I34</xm:sqref>
        </x14:dataValidation>
        <x14:dataValidation type="list" allowBlank="1" showInputMessage="1" showErrorMessage="1" xr:uid="{3EFE8654-7A83-4088-ABD3-0EF49AE5CE84}">
          <x14:formula1>
            <xm:f>リスト!$A$3:$A$9</xm:f>
          </x14:formula1>
          <xm:sqref>F10:F17</xm:sqref>
        </x14:dataValidation>
        <x14:dataValidation type="list" allowBlank="1" showInputMessage="1" showErrorMessage="1" xr:uid="{DB4BB0B4-F79C-4B34-8101-A8783339A624}">
          <x14:formula1>
            <xm:f>リスト!$A$2:$A$9</xm:f>
          </x14:formula1>
          <xm:sqref>G10:G17</xm:sqref>
        </x14:dataValidation>
        <x14:dataValidation type="list" allowBlank="1" showInputMessage="1" showErrorMessage="1" xr:uid="{2233AC5C-454E-4847-9263-F704E25CA2E8}">
          <x14:formula1>
            <xm:f>リスト!$B$2:$B$11</xm:f>
          </x14:formula1>
          <xm:sqref>H10:H17</xm:sqref>
        </x14:dataValidation>
        <x14:dataValidation type="list" allowBlank="1" showInputMessage="1" showErrorMessage="1" xr:uid="{4DCCB6FA-D4A7-4562-B382-4CDBEA18A437}">
          <x14:formula1>
            <xm:f>リスト!$H$2:$H$3</xm:f>
          </x14:formula1>
          <xm:sqref>A63:A65 A76:A85</xm:sqref>
        </x14:dataValidation>
        <x14:dataValidation type="list" allowBlank="1" showInputMessage="1" showErrorMessage="1" xr:uid="{D0F45EA5-967B-4303-9527-2F670C7168A4}">
          <x14:formula1>
            <xm:f>リスト!$H$2:$H$4</xm:f>
          </x14:formula1>
          <xm:sqref>A70:A72 L23:M34</xm:sqref>
        </x14:dataValidation>
        <x14:dataValidation type="list" allowBlank="1" showInputMessage="1" showErrorMessage="1" xr:uid="{0143AA4E-FE4A-4654-A36A-EBF0BAC37485}">
          <x14:formula1>
            <xm:f>リスト!$I$2:$I$5</xm:f>
          </x14:formula1>
          <xm:sqref>I10:I17</xm:sqref>
        </x14:dataValidation>
        <x14:dataValidation type="list" allowBlank="1" showInputMessage="1" showErrorMessage="1" xr:uid="{919719BF-9C07-49FF-8563-38C54FB57B21}">
          <x14:formula1>
            <xm:f>リスト!$J$2:$J$6</xm:f>
          </x14:formula1>
          <xm:sqref>J10:J17</xm:sqref>
        </x14:dataValidation>
        <x14:dataValidation type="list" allowBlank="1" showInputMessage="1" showErrorMessage="1" xr:uid="{19C95D4E-EAB6-42F8-8264-D3D6674CAB27}">
          <x14:formula1>
            <xm:f>リスト!$K$2:$K$3</xm:f>
          </x14:formula1>
          <xm:sqref>A46:A54 A57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E81FA-F06E-4200-9D4D-DEA7B8118EE4}">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407" priority="42">
      <formula>$I29="追加"</formula>
    </cfRule>
    <cfRule type="expression" dxfId="1406" priority="43">
      <formula>$I29="新規"</formula>
    </cfRule>
  </conditionalFormatting>
  <conditionalFormatting sqref="F58:K58 A58:A59">
    <cfRule type="expression" dxfId="1405" priority="41">
      <formula>$C$39=0</formula>
    </cfRule>
  </conditionalFormatting>
  <conditionalFormatting sqref="C37">
    <cfRule type="expression" dxfId="1404" priority="39">
      <formula>$C$37&gt;$B$37/2</formula>
    </cfRule>
    <cfRule type="expression" dxfId="1403" priority="40">
      <formula>$C$37&gt;10000000</formula>
    </cfRule>
  </conditionalFormatting>
  <conditionalFormatting sqref="C38">
    <cfRule type="expression" dxfId="1402" priority="37">
      <formula>$C$38&gt;$B$38/2</formula>
    </cfRule>
    <cfRule type="expression" dxfId="1401" priority="38">
      <formula>$C$38&gt;1000000</formula>
    </cfRule>
  </conditionalFormatting>
  <conditionalFormatting sqref="C39">
    <cfRule type="expression" dxfId="1400" priority="35">
      <formula>$C$39&gt;$B$39/2</formula>
    </cfRule>
    <cfRule type="expression" dxfId="1399" priority="36">
      <formula>$C$39&gt;100000</formula>
    </cfRule>
  </conditionalFormatting>
  <conditionalFormatting sqref="N7">
    <cfRule type="expression" dxfId="1398" priority="32">
      <formula>N7="NG"</formula>
    </cfRule>
  </conditionalFormatting>
  <conditionalFormatting sqref="J23:M24 J27:M30 J32:M34">
    <cfRule type="expression" dxfId="1397" priority="14">
      <formula>$I23="追加"</formula>
    </cfRule>
    <cfRule type="expression" dxfId="1396" priority="34">
      <formula>$I23="新規"</formula>
    </cfRule>
  </conditionalFormatting>
  <conditionalFormatting sqref="B37:B39">
    <cfRule type="expression" dxfId="1395" priority="33">
      <formula>($C37+$D37+$E37)&lt;&gt;$B37</formula>
    </cfRule>
  </conditionalFormatting>
  <conditionalFormatting sqref="N37:P39">
    <cfRule type="expression" dxfId="1394" priority="30">
      <formula>N37="NG"</formula>
    </cfRule>
    <cfRule type="expression" dxfId="1393" priority="31">
      <formula>$N19="NG"</formula>
    </cfRule>
  </conditionalFormatting>
  <conditionalFormatting sqref="P40">
    <cfRule type="expression" dxfId="1392" priority="28">
      <formula>P40="NG"</formula>
    </cfRule>
    <cfRule type="expression" dxfId="1391" priority="29">
      <formula>$N22="NG"</formula>
    </cfRule>
  </conditionalFormatting>
  <conditionalFormatting sqref="N58:N59">
    <cfRule type="expression" dxfId="1390" priority="26">
      <formula>N58="NG"</formula>
    </cfRule>
    <cfRule type="expression" dxfId="1389" priority="27">
      <formula>$N41="NG"</formula>
    </cfRule>
  </conditionalFormatting>
  <conditionalFormatting sqref="N63">
    <cfRule type="expression" dxfId="1388" priority="25">
      <formula>N63="NG"</formula>
    </cfRule>
  </conditionalFormatting>
  <conditionalFormatting sqref="N3">
    <cfRule type="expression" dxfId="1387" priority="23">
      <formula>$N3&lt;&gt;"要修正！"</formula>
    </cfRule>
    <cfRule type="expression" dxfId="1386" priority="24">
      <formula>$N3="要修正！"</formula>
    </cfRule>
  </conditionalFormatting>
  <conditionalFormatting sqref="O32:O34 O23:O30">
    <cfRule type="expression" dxfId="1385" priority="44">
      <formula>O23="NG"</formula>
    </cfRule>
  </conditionalFormatting>
  <conditionalFormatting sqref="A57:B57">
    <cfRule type="expression" dxfId="1384" priority="22">
      <formula>$C$39=0</formula>
    </cfRule>
  </conditionalFormatting>
  <conditionalFormatting sqref="O57">
    <cfRule type="expression" dxfId="1383" priority="21">
      <formula>O57="NG"</formula>
    </cfRule>
  </conditionalFormatting>
  <conditionalFormatting sqref="N57">
    <cfRule type="expression" dxfId="1382" priority="19">
      <formula>N57="NG"</formula>
    </cfRule>
    <cfRule type="expression" dxfId="1381" priority="20">
      <formula>$N40="NG"</formula>
    </cfRule>
  </conditionalFormatting>
  <conditionalFormatting sqref="N70">
    <cfRule type="expression" dxfId="1380" priority="18">
      <formula>N70="NG"</formula>
    </cfRule>
  </conditionalFormatting>
  <conditionalFormatting sqref="N23:N34">
    <cfRule type="expression" dxfId="1379" priority="17">
      <formula>N23="NG"</formula>
    </cfRule>
  </conditionalFormatting>
  <conditionalFormatting sqref="O10:O17">
    <cfRule type="expression" dxfId="1378" priority="15">
      <formula>$O10="NG"</formula>
    </cfRule>
    <cfRule type="expression" dxfId="1377" priority="16">
      <formula>$N1048570="NG"</formula>
    </cfRule>
  </conditionalFormatting>
  <conditionalFormatting sqref="P32:P34 P23:P30">
    <cfRule type="expression" dxfId="1376" priority="13">
      <formula>P23="NG"</formula>
    </cfRule>
  </conditionalFormatting>
  <conditionalFormatting sqref="L31:M31">
    <cfRule type="expression" dxfId="1375" priority="10">
      <formula>$I31="追加"</formula>
    </cfRule>
    <cfRule type="expression" dxfId="1374" priority="11">
      <formula>$I31="新規"</formula>
    </cfRule>
  </conditionalFormatting>
  <conditionalFormatting sqref="J31:M31">
    <cfRule type="expression" dxfId="1373" priority="8">
      <formula>$I31="追加"</formula>
    </cfRule>
    <cfRule type="expression" dxfId="1372" priority="9">
      <formula>$I31="新規"</formula>
    </cfRule>
  </conditionalFormatting>
  <conditionalFormatting sqref="O31">
    <cfRule type="expression" dxfId="1371" priority="12">
      <formula>O31="NG"</formula>
    </cfRule>
  </conditionalFormatting>
  <conditionalFormatting sqref="P31">
    <cfRule type="expression" dxfId="1370" priority="7">
      <formula>P31="NG"</formula>
    </cfRule>
  </conditionalFormatting>
  <conditionalFormatting sqref="L25:M26">
    <cfRule type="expression" dxfId="1369" priority="5">
      <formula>$I25="追加"</formula>
    </cfRule>
    <cfRule type="expression" dxfId="1368" priority="6">
      <formula>$I25="新規"</formula>
    </cfRule>
  </conditionalFormatting>
  <conditionalFormatting sqref="J25:M26">
    <cfRule type="expression" dxfId="1367" priority="3">
      <formula>$I25="追加"</formula>
    </cfRule>
    <cfRule type="expression" dxfId="1366" priority="4">
      <formula>$I25="新規"</formula>
    </cfRule>
  </conditionalFormatting>
  <conditionalFormatting sqref="L7">
    <cfRule type="expression" dxfId="1365" priority="2">
      <formula>$L$7="NG"</formula>
    </cfRule>
  </conditionalFormatting>
  <conditionalFormatting sqref="N4:N5">
    <cfRule type="expression" dxfId="136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F626E76-C768-4657-9A5D-6CC943A3A65A}">
          <x14:formula1>
            <xm:f>リスト!$K$2:$K$3</xm:f>
          </x14:formula1>
          <xm:sqref>A46:A54 A57</xm:sqref>
        </x14:dataValidation>
        <x14:dataValidation type="list" allowBlank="1" showInputMessage="1" showErrorMessage="1" xr:uid="{099033E6-D059-4BA9-B76E-67A489A4A98B}">
          <x14:formula1>
            <xm:f>リスト!$J$2:$J$6</xm:f>
          </x14:formula1>
          <xm:sqref>J10:J17</xm:sqref>
        </x14:dataValidation>
        <x14:dataValidation type="list" allowBlank="1" showInputMessage="1" showErrorMessage="1" xr:uid="{0B14871F-F2D8-4905-9F8B-9E5725C1712B}">
          <x14:formula1>
            <xm:f>リスト!$I$2:$I$5</xm:f>
          </x14:formula1>
          <xm:sqref>I10:I17</xm:sqref>
        </x14:dataValidation>
        <x14:dataValidation type="list" allowBlank="1" showInputMessage="1" showErrorMessage="1" xr:uid="{0EA0382B-42FB-43CB-A3CC-4DFEE8FA559A}">
          <x14:formula1>
            <xm:f>リスト!$H$2:$H$4</xm:f>
          </x14:formula1>
          <xm:sqref>A70:A72 L23:M34</xm:sqref>
        </x14:dataValidation>
        <x14:dataValidation type="list" allowBlank="1" showInputMessage="1" showErrorMessage="1" xr:uid="{FDD748CA-647C-4748-9037-AD32598C2CE0}">
          <x14:formula1>
            <xm:f>リスト!$H$2:$H$3</xm:f>
          </x14:formula1>
          <xm:sqref>A63:A65 A76:A85</xm:sqref>
        </x14:dataValidation>
        <x14:dataValidation type="list" allowBlank="1" showInputMessage="1" showErrorMessage="1" xr:uid="{9378BC7F-DD82-4B8F-B47E-23ABAA5DEB43}">
          <x14:formula1>
            <xm:f>リスト!$B$2:$B$11</xm:f>
          </x14:formula1>
          <xm:sqref>H10:H17</xm:sqref>
        </x14:dataValidation>
        <x14:dataValidation type="list" allowBlank="1" showInputMessage="1" showErrorMessage="1" xr:uid="{1E532B8E-37EF-4A04-A419-741261282736}">
          <x14:formula1>
            <xm:f>リスト!$A$2:$A$9</xm:f>
          </x14:formula1>
          <xm:sqref>G10:G17</xm:sqref>
        </x14:dataValidation>
        <x14:dataValidation type="list" allowBlank="1" showInputMessage="1" showErrorMessage="1" xr:uid="{36C453F9-7E96-4F30-A9D2-5DDCE04B6DB3}">
          <x14:formula1>
            <xm:f>リスト!$A$3:$A$9</xm:f>
          </x14:formula1>
          <xm:sqref>F10:F17</xm:sqref>
        </x14:dataValidation>
        <x14:dataValidation type="list" allowBlank="1" showInputMessage="1" showErrorMessage="1" xr:uid="{EE8ADA15-EB8A-424A-9CD1-FCB5AEC9D36F}">
          <x14:formula1>
            <xm:f>リスト!$G$2:$G$4</xm:f>
          </x14:formula1>
          <xm:sqref>I23:I34</xm:sqref>
        </x14:dataValidation>
        <x14:dataValidation type="list" allowBlank="1" showInputMessage="1" showErrorMessage="1" xr:uid="{7D1E8747-13AC-4949-AD02-0892139ABABB}">
          <x14:formula1>
            <xm:f>リスト!$C$2:$C$4</xm:f>
          </x14:formula1>
          <xm:sqref>B23:B34</xm:sqref>
        </x14:dataValidation>
        <x14:dataValidation type="list" allowBlank="1" showInputMessage="1" showErrorMessage="1" xr:uid="{ECB7E976-14EF-4A3A-90A4-D200029F18D4}">
          <x14:formula1>
            <xm:f>リスト!$D$2:$D$3</xm:f>
          </x14:formula1>
          <xm:sqref>C23:C34</xm:sqref>
        </x14:dataValidation>
        <x14:dataValidation type="list" allowBlank="1" showInputMessage="1" showErrorMessage="1" xr:uid="{7BAE3F90-A64D-4AD3-B965-57BF9C862502}">
          <x14:formula1>
            <xm:f>リスト!$E$2:$E$22</xm:f>
          </x14:formula1>
          <xm:sqref>D23:D34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A4B9-5162-4584-97A4-D9F37499AC54}">
  <dimension ref="A1:U85"/>
  <sheetViews>
    <sheetView view="pageBreakPreview" topLeftCell="A26"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363" priority="42">
      <formula>$I29="追加"</formula>
    </cfRule>
    <cfRule type="expression" dxfId="1362" priority="43">
      <formula>$I29="新規"</formula>
    </cfRule>
  </conditionalFormatting>
  <conditionalFormatting sqref="F58:K58 A58:A59">
    <cfRule type="expression" dxfId="1361" priority="41">
      <formula>$C$39=0</formula>
    </cfRule>
  </conditionalFormatting>
  <conditionalFormatting sqref="C37">
    <cfRule type="expression" dxfId="1360" priority="39">
      <formula>$C$37&gt;$B$37/2</formula>
    </cfRule>
    <cfRule type="expression" dxfId="1359" priority="40">
      <formula>$C$37&gt;10000000</formula>
    </cfRule>
  </conditionalFormatting>
  <conditionalFormatting sqref="C38">
    <cfRule type="expression" dxfId="1358" priority="37">
      <formula>$C$38&gt;$B$38/2</formula>
    </cfRule>
    <cfRule type="expression" dxfId="1357" priority="38">
      <formula>$C$38&gt;1000000</formula>
    </cfRule>
  </conditionalFormatting>
  <conditionalFormatting sqref="C39">
    <cfRule type="expression" dxfId="1356" priority="35">
      <formula>$C$39&gt;$B$39/2</formula>
    </cfRule>
    <cfRule type="expression" dxfId="1355" priority="36">
      <formula>$C$39&gt;100000</formula>
    </cfRule>
  </conditionalFormatting>
  <conditionalFormatting sqref="N7">
    <cfRule type="expression" dxfId="1354" priority="32">
      <formula>N7="NG"</formula>
    </cfRule>
  </conditionalFormatting>
  <conditionalFormatting sqref="J23:M24 J27:M30 J32:M34">
    <cfRule type="expression" dxfId="1353" priority="14">
      <formula>$I23="追加"</formula>
    </cfRule>
    <cfRule type="expression" dxfId="1352" priority="34">
      <formula>$I23="新規"</formula>
    </cfRule>
  </conditionalFormatting>
  <conditionalFormatting sqref="B37:B39">
    <cfRule type="expression" dxfId="1351" priority="33">
      <formula>($C37+$D37+$E37)&lt;&gt;$B37</formula>
    </cfRule>
  </conditionalFormatting>
  <conditionalFormatting sqref="N37:P39">
    <cfRule type="expression" dxfId="1350" priority="30">
      <formula>N37="NG"</formula>
    </cfRule>
    <cfRule type="expression" dxfId="1349" priority="31">
      <formula>$N19="NG"</formula>
    </cfRule>
  </conditionalFormatting>
  <conditionalFormatting sqref="P40">
    <cfRule type="expression" dxfId="1348" priority="28">
      <formula>P40="NG"</formula>
    </cfRule>
    <cfRule type="expression" dxfId="1347" priority="29">
      <formula>$N22="NG"</formula>
    </cfRule>
  </conditionalFormatting>
  <conditionalFormatting sqref="N58:N59">
    <cfRule type="expression" dxfId="1346" priority="26">
      <formula>N58="NG"</formula>
    </cfRule>
    <cfRule type="expression" dxfId="1345" priority="27">
      <formula>$N41="NG"</formula>
    </cfRule>
  </conditionalFormatting>
  <conditionalFormatting sqref="N63">
    <cfRule type="expression" dxfId="1344" priority="25">
      <formula>N63="NG"</formula>
    </cfRule>
  </conditionalFormatting>
  <conditionalFormatting sqref="N3">
    <cfRule type="expression" dxfId="1343" priority="23">
      <formula>$N3&lt;&gt;"要修正！"</formula>
    </cfRule>
    <cfRule type="expression" dxfId="1342" priority="24">
      <formula>$N3="要修正！"</formula>
    </cfRule>
  </conditionalFormatting>
  <conditionalFormatting sqref="O32:O34 O23:O30">
    <cfRule type="expression" dxfId="1341" priority="44">
      <formula>O23="NG"</formula>
    </cfRule>
  </conditionalFormatting>
  <conditionalFormatting sqref="A57:B57">
    <cfRule type="expression" dxfId="1340" priority="22">
      <formula>$C$39=0</formula>
    </cfRule>
  </conditionalFormatting>
  <conditionalFormatting sqref="O57">
    <cfRule type="expression" dxfId="1339" priority="21">
      <formula>O57="NG"</formula>
    </cfRule>
  </conditionalFormatting>
  <conditionalFormatting sqref="N57">
    <cfRule type="expression" dxfId="1338" priority="19">
      <formula>N57="NG"</formula>
    </cfRule>
    <cfRule type="expression" dxfId="1337" priority="20">
      <formula>$N40="NG"</formula>
    </cfRule>
  </conditionalFormatting>
  <conditionalFormatting sqref="N70">
    <cfRule type="expression" dxfId="1336" priority="18">
      <formula>N70="NG"</formula>
    </cfRule>
  </conditionalFormatting>
  <conditionalFormatting sqref="N23:N34">
    <cfRule type="expression" dxfId="1335" priority="17">
      <formula>N23="NG"</formula>
    </cfRule>
  </conditionalFormatting>
  <conditionalFormatting sqref="O10:O17">
    <cfRule type="expression" dxfId="1334" priority="15">
      <formula>$O10="NG"</formula>
    </cfRule>
    <cfRule type="expression" dxfId="1333" priority="16">
      <formula>$N1048570="NG"</formula>
    </cfRule>
  </conditionalFormatting>
  <conditionalFormatting sqref="P32:P34 P23:P30">
    <cfRule type="expression" dxfId="1332" priority="13">
      <formula>P23="NG"</formula>
    </cfRule>
  </conditionalFormatting>
  <conditionalFormatting sqref="L31:M31">
    <cfRule type="expression" dxfId="1331" priority="10">
      <formula>$I31="追加"</formula>
    </cfRule>
    <cfRule type="expression" dxfId="1330" priority="11">
      <formula>$I31="新規"</formula>
    </cfRule>
  </conditionalFormatting>
  <conditionalFormatting sqref="J31:M31">
    <cfRule type="expression" dxfId="1329" priority="8">
      <formula>$I31="追加"</formula>
    </cfRule>
    <cfRule type="expression" dxfId="1328" priority="9">
      <formula>$I31="新規"</formula>
    </cfRule>
  </conditionalFormatting>
  <conditionalFormatting sqref="O31">
    <cfRule type="expression" dxfId="1327" priority="12">
      <formula>O31="NG"</formula>
    </cfRule>
  </conditionalFormatting>
  <conditionalFormatting sqref="P31">
    <cfRule type="expression" dxfId="1326" priority="7">
      <formula>P31="NG"</formula>
    </cfRule>
  </conditionalFormatting>
  <conditionalFormatting sqref="L25:M26">
    <cfRule type="expression" dxfId="1325" priority="5">
      <formula>$I25="追加"</formula>
    </cfRule>
    <cfRule type="expression" dxfId="1324" priority="6">
      <formula>$I25="新規"</formula>
    </cfRule>
  </conditionalFormatting>
  <conditionalFormatting sqref="J25:M26">
    <cfRule type="expression" dxfId="1323" priority="3">
      <formula>$I25="追加"</formula>
    </cfRule>
    <cfRule type="expression" dxfId="1322" priority="4">
      <formula>$I25="新規"</formula>
    </cfRule>
  </conditionalFormatting>
  <conditionalFormatting sqref="L7">
    <cfRule type="expression" dxfId="1321" priority="2">
      <formula>$L$7="NG"</formula>
    </cfRule>
  </conditionalFormatting>
  <conditionalFormatting sqref="N4:N5">
    <cfRule type="expression" dxfId="132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C325FBB-AFF6-47C4-A2EC-A99970D107C2}">
          <x14:formula1>
            <xm:f>リスト!$E$2:$E$22</xm:f>
          </x14:formula1>
          <xm:sqref>D23:D34</xm:sqref>
        </x14:dataValidation>
        <x14:dataValidation type="list" allowBlank="1" showInputMessage="1" showErrorMessage="1" xr:uid="{130C6D93-92C3-4018-A7EC-64558222EB10}">
          <x14:formula1>
            <xm:f>リスト!$D$2:$D$3</xm:f>
          </x14:formula1>
          <xm:sqref>C23:C34</xm:sqref>
        </x14:dataValidation>
        <x14:dataValidation type="list" allowBlank="1" showInputMessage="1" showErrorMessage="1" xr:uid="{DC2DDC3F-1D0C-44FB-A102-83F6219ED06E}">
          <x14:formula1>
            <xm:f>リスト!$C$2:$C$4</xm:f>
          </x14:formula1>
          <xm:sqref>B23:B34</xm:sqref>
        </x14:dataValidation>
        <x14:dataValidation type="list" allowBlank="1" showInputMessage="1" showErrorMessage="1" xr:uid="{89969D31-0426-47F5-B9E7-4B958E11999B}">
          <x14:formula1>
            <xm:f>リスト!$G$2:$G$4</xm:f>
          </x14:formula1>
          <xm:sqref>I23:I34</xm:sqref>
        </x14:dataValidation>
        <x14:dataValidation type="list" allowBlank="1" showInputMessage="1" showErrorMessage="1" xr:uid="{6E682A20-B115-4FCF-BF46-B4ADDD5A7704}">
          <x14:formula1>
            <xm:f>リスト!$A$3:$A$9</xm:f>
          </x14:formula1>
          <xm:sqref>F10:F17</xm:sqref>
        </x14:dataValidation>
        <x14:dataValidation type="list" allowBlank="1" showInputMessage="1" showErrorMessage="1" xr:uid="{3B360B3D-0C71-4191-A1F9-3FD7A106BD4C}">
          <x14:formula1>
            <xm:f>リスト!$A$2:$A$9</xm:f>
          </x14:formula1>
          <xm:sqref>G10:G17</xm:sqref>
        </x14:dataValidation>
        <x14:dataValidation type="list" allowBlank="1" showInputMessage="1" showErrorMessage="1" xr:uid="{EB740F4F-DE0E-4A08-B8B5-16403D00118C}">
          <x14:formula1>
            <xm:f>リスト!$B$2:$B$11</xm:f>
          </x14:formula1>
          <xm:sqref>H10:H17</xm:sqref>
        </x14:dataValidation>
        <x14:dataValidation type="list" allowBlank="1" showInputMessage="1" showErrorMessage="1" xr:uid="{D450097C-ABED-45D9-B2D8-A4EE60B1730A}">
          <x14:formula1>
            <xm:f>リスト!$H$2:$H$3</xm:f>
          </x14:formula1>
          <xm:sqref>A63:A65 A76:A85</xm:sqref>
        </x14:dataValidation>
        <x14:dataValidation type="list" allowBlank="1" showInputMessage="1" showErrorMessage="1" xr:uid="{28457D0C-7912-4621-B228-796B8E7648E9}">
          <x14:formula1>
            <xm:f>リスト!$H$2:$H$4</xm:f>
          </x14:formula1>
          <xm:sqref>A70:A72 L23:M34</xm:sqref>
        </x14:dataValidation>
        <x14:dataValidation type="list" allowBlank="1" showInputMessage="1" showErrorMessage="1" xr:uid="{905BA127-D16D-4A26-A9FA-8BD6738D1384}">
          <x14:formula1>
            <xm:f>リスト!$I$2:$I$5</xm:f>
          </x14:formula1>
          <xm:sqref>I10:I17</xm:sqref>
        </x14:dataValidation>
        <x14:dataValidation type="list" allowBlank="1" showInputMessage="1" showErrorMessage="1" xr:uid="{5BF5D5A7-C9FB-4B1E-A8F2-0E71676E766C}">
          <x14:formula1>
            <xm:f>リスト!$J$2:$J$6</xm:f>
          </x14:formula1>
          <xm:sqref>J10:J17</xm:sqref>
        </x14:dataValidation>
        <x14:dataValidation type="list" allowBlank="1" showInputMessage="1" showErrorMessage="1" xr:uid="{8B2413C4-B95A-4C67-A2BD-925658A5FB4B}">
          <x14:formula1>
            <xm:f>リスト!$K$2:$K$3</xm:f>
          </x14:formula1>
          <xm:sqref>A46:A54 A57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5AEC-1A40-4F70-B723-FFA56D63981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319" priority="42">
      <formula>$I29="追加"</formula>
    </cfRule>
    <cfRule type="expression" dxfId="1318" priority="43">
      <formula>$I29="新規"</formula>
    </cfRule>
  </conditionalFormatting>
  <conditionalFormatting sqref="F58:K58 A58:A59">
    <cfRule type="expression" dxfId="1317" priority="41">
      <formula>$C$39=0</formula>
    </cfRule>
  </conditionalFormatting>
  <conditionalFormatting sqref="C37">
    <cfRule type="expression" dxfId="1316" priority="39">
      <formula>$C$37&gt;$B$37/2</formula>
    </cfRule>
    <cfRule type="expression" dxfId="1315" priority="40">
      <formula>$C$37&gt;10000000</formula>
    </cfRule>
  </conditionalFormatting>
  <conditionalFormatting sqref="C38">
    <cfRule type="expression" dxfId="1314" priority="37">
      <formula>$C$38&gt;$B$38/2</formula>
    </cfRule>
    <cfRule type="expression" dxfId="1313" priority="38">
      <formula>$C$38&gt;1000000</formula>
    </cfRule>
  </conditionalFormatting>
  <conditionalFormatting sqref="C39">
    <cfRule type="expression" dxfId="1312" priority="35">
      <formula>$C$39&gt;$B$39/2</formula>
    </cfRule>
    <cfRule type="expression" dxfId="1311" priority="36">
      <formula>$C$39&gt;100000</formula>
    </cfRule>
  </conditionalFormatting>
  <conditionalFormatting sqref="N7">
    <cfRule type="expression" dxfId="1310" priority="32">
      <formula>N7="NG"</formula>
    </cfRule>
  </conditionalFormatting>
  <conditionalFormatting sqref="J23:M24 J27:M30 J32:M34">
    <cfRule type="expression" dxfId="1309" priority="14">
      <formula>$I23="追加"</formula>
    </cfRule>
    <cfRule type="expression" dxfId="1308" priority="34">
      <formula>$I23="新規"</formula>
    </cfRule>
  </conditionalFormatting>
  <conditionalFormatting sqref="B37:B39">
    <cfRule type="expression" dxfId="1307" priority="33">
      <formula>($C37+$D37+$E37)&lt;&gt;$B37</formula>
    </cfRule>
  </conditionalFormatting>
  <conditionalFormatting sqref="N37:P39">
    <cfRule type="expression" dxfId="1306" priority="30">
      <formula>N37="NG"</formula>
    </cfRule>
    <cfRule type="expression" dxfId="1305" priority="31">
      <formula>$N19="NG"</formula>
    </cfRule>
  </conditionalFormatting>
  <conditionalFormatting sqref="P40">
    <cfRule type="expression" dxfId="1304" priority="28">
      <formula>P40="NG"</formula>
    </cfRule>
    <cfRule type="expression" dxfId="1303" priority="29">
      <formula>$N22="NG"</formula>
    </cfRule>
  </conditionalFormatting>
  <conditionalFormatting sqref="N58:N59">
    <cfRule type="expression" dxfId="1302" priority="26">
      <formula>N58="NG"</formula>
    </cfRule>
    <cfRule type="expression" dxfId="1301" priority="27">
      <formula>$N41="NG"</formula>
    </cfRule>
  </conditionalFormatting>
  <conditionalFormatting sqref="N63">
    <cfRule type="expression" dxfId="1300" priority="25">
      <formula>N63="NG"</formula>
    </cfRule>
  </conditionalFormatting>
  <conditionalFormatting sqref="N3">
    <cfRule type="expression" dxfId="1299" priority="23">
      <formula>$N3&lt;&gt;"要修正！"</formula>
    </cfRule>
    <cfRule type="expression" dxfId="1298" priority="24">
      <formula>$N3="要修正！"</formula>
    </cfRule>
  </conditionalFormatting>
  <conditionalFormatting sqref="O32:O34 O23:O30">
    <cfRule type="expression" dxfId="1297" priority="44">
      <formula>O23="NG"</formula>
    </cfRule>
  </conditionalFormatting>
  <conditionalFormatting sqref="A57:B57">
    <cfRule type="expression" dxfId="1296" priority="22">
      <formula>$C$39=0</formula>
    </cfRule>
  </conditionalFormatting>
  <conditionalFormatting sqref="O57">
    <cfRule type="expression" dxfId="1295" priority="21">
      <formula>O57="NG"</formula>
    </cfRule>
  </conditionalFormatting>
  <conditionalFormatting sqref="N57">
    <cfRule type="expression" dxfId="1294" priority="19">
      <formula>N57="NG"</formula>
    </cfRule>
    <cfRule type="expression" dxfId="1293" priority="20">
      <formula>$N40="NG"</formula>
    </cfRule>
  </conditionalFormatting>
  <conditionalFormatting sqref="N70">
    <cfRule type="expression" dxfId="1292" priority="18">
      <formula>N70="NG"</formula>
    </cfRule>
  </conditionalFormatting>
  <conditionalFormatting sqref="N23:N34">
    <cfRule type="expression" dxfId="1291" priority="17">
      <formula>N23="NG"</formula>
    </cfRule>
  </conditionalFormatting>
  <conditionalFormatting sqref="O10:O17">
    <cfRule type="expression" dxfId="1290" priority="15">
      <formula>$O10="NG"</formula>
    </cfRule>
    <cfRule type="expression" dxfId="1289" priority="16">
      <formula>$N1048570="NG"</formula>
    </cfRule>
  </conditionalFormatting>
  <conditionalFormatting sqref="P32:P34 P23:P30">
    <cfRule type="expression" dxfId="1288" priority="13">
      <formula>P23="NG"</formula>
    </cfRule>
  </conditionalFormatting>
  <conditionalFormatting sqref="L31:M31">
    <cfRule type="expression" dxfId="1287" priority="10">
      <formula>$I31="追加"</formula>
    </cfRule>
    <cfRule type="expression" dxfId="1286" priority="11">
      <formula>$I31="新規"</formula>
    </cfRule>
  </conditionalFormatting>
  <conditionalFormatting sqref="J31:M31">
    <cfRule type="expression" dxfId="1285" priority="8">
      <formula>$I31="追加"</formula>
    </cfRule>
    <cfRule type="expression" dxfId="1284" priority="9">
      <formula>$I31="新規"</formula>
    </cfRule>
  </conditionalFormatting>
  <conditionalFormatting sqref="O31">
    <cfRule type="expression" dxfId="1283" priority="12">
      <formula>O31="NG"</formula>
    </cfRule>
  </conditionalFormatting>
  <conditionalFormatting sqref="P31">
    <cfRule type="expression" dxfId="1282" priority="7">
      <formula>P31="NG"</formula>
    </cfRule>
  </conditionalFormatting>
  <conditionalFormatting sqref="L25:M26">
    <cfRule type="expression" dxfId="1281" priority="5">
      <formula>$I25="追加"</formula>
    </cfRule>
    <cfRule type="expression" dxfId="1280" priority="6">
      <formula>$I25="新規"</formula>
    </cfRule>
  </conditionalFormatting>
  <conditionalFormatting sqref="J25:M26">
    <cfRule type="expression" dxfId="1279" priority="3">
      <formula>$I25="追加"</formula>
    </cfRule>
    <cfRule type="expression" dxfId="1278" priority="4">
      <formula>$I25="新規"</formula>
    </cfRule>
  </conditionalFormatting>
  <conditionalFormatting sqref="L7">
    <cfRule type="expression" dxfId="1277" priority="2">
      <formula>$L$7="NG"</formula>
    </cfRule>
  </conditionalFormatting>
  <conditionalFormatting sqref="N4:N5">
    <cfRule type="expression" dxfId="127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DA868F2-F486-4EA7-BADC-BF699569CE92}">
          <x14:formula1>
            <xm:f>リスト!$E$2:$E$22</xm:f>
          </x14:formula1>
          <xm:sqref>D23:D34</xm:sqref>
        </x14:dataValidation>
        <x14:dataValidation type="list" allowBlank="1" showInputMessage="1" showErrorMessage="1" xr:uid="{DD83455E-372E-4552-BFE8-921F485BE1FE}">
          <x14:formula1>
            <xm:f>リスト!$D$2:$D$3</xm:f>
          </x14:formula1>
          <xm:sqref>C23:C34</xm:sqref>
        </x14:dataValidation>
        <x14:dataValidation type="list" allowBlank="1" showInputMessage="1" showErrorMessage="1" xr:uid="{0FDAE908-0EC0-4FD5-9476-452DAAF60203}">
          <x14:formula1>
            <xm:f>リスト!$C$2:$C$4</xm:f>
          </x14:formula1>
          <xm:sqref>B23:B34</xm:sqref>
        </x14:dataValidation>
        <x14:dataValidation type="list" allowBlank="1" showInputMessage="1" showErrorMessage="1" xr:uid="{8698FA55-4630-4F64-AEBD-706B8ED272DB}">
          <x14:formula1>
            <xm:f>リスト!$G$2:$G$4</xm:f>
          </x14:formula1>
          <xm:sqref>I23:I34</xm:sqref>
        </x14:dataValidation>
        <x14:dataValidation type="list" allowBlank="1" showInputMessage="1" showErrorMessage="1" xr:uid="{0A12BD9C-BF9A-4110-BF3D-32D70346EB95}">
          <x14:formula1>
            <xm:f>リスト!$A$3:$A$9</xm:f>
          </x14:formula1>
          <xm:sqref>F10:F17</xm:sqref>
        </x14:dataValidation>
        <x14:dataValidation type="list" allowBlank="1" showInputMessage="1" showErrorMessage="1" xr:uid="{6B941237-5A5A-4AED-84E4-65B6829B7479}">
          <x14:formula1>
            <xm:f>リスト!$A$2:$A$9</xm:f>
          </x14:formula1>
          <xm:sqref>G10:G17</xm:sqref>
        </x14:dataValidation>
        <x14:dataValidation type="list" allowBlank="1" showInputMessage="1" showErrorMessage="1" xr:uid="{0B56FE36-6095-414E-A7AC-97269765EE5B}">
          <x14:formula1>
            <xm:f>リスト!$B$2:$B$11</xm:f>
          </x14:formula1>
          <xm:sqref>H10:H17</xm:sqref>
        </x14:dataValidation>
        <x14:dataValidation type="list" allowBlank="1" showInputMessage="1" showErrorMessage="1" xr:uid="{5127AC15-797F-4D66-B865-170C8B73C3B8}">
          <x14:formula1>
            <xm:f>リスト!$H$2:$H$3</xm:f>
          </x14:formula1>
          <xm:sqref>A63:A65 A76:A85</xm:sqref>
        </x14:dataValidation>
        <x14:dataValidation type="list" allowBlank="1" showInputMessage="1" showErrorMessage="1" xr:uid="{56AC1FDD-C8D5-4663-919B-D8D1261E98D6}">
          <x14:formula1>
            <xm:f>リスト!$H$2:$H$4</xm:f>
          </x14:formula1>
          <xm:sqref>A70:A72 L23:M34</xm:sqref>
        </x14:dataValidation>
        <x14:dataValidation type="list" allowBlank="1" showInputMessage="1" showErrorMessage="1" xr:uid="{F0C02A04-DB7E-472F-9BA2-07B8C559EDAB}">
          <x14:formula1>
            <xm:f>リスト!$I$2:$I$5</xm:f>
          </x14:formula1>
          <xm:sqref>I10:I17</xm:sqref>
        </x14:dataValidation>
        <x14:dataValidation type="list" allowBlank="1" showInputMessage="1" showErrorMessage="1" xr:uid="{58A725EE-737A-43FA-8753-B1FA1D3C437D}">
          <x14:formula1>
            <xm:f>リスト!$J$2:$J$6</xm:f>
          </x14:formula1>
          <xm:sqref>J10:J17</xm:sqref>
        </x14:dataValidation>
        <x14:dataValidation type="list" allowBlank="1" showInputMessage="1" showErrorMessage="1" xr:uid="{9130459C-F985-4843-802A-07BE57E0A1E9}">
          <x14:formula1>
            <xm:f>リスト!$K$2:$K$3</xm:f>
          </x14:formula1>
          <xm:sqref>A46:A54 A57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316C-9EBD-4F04-A10F-E090E1798BB8}">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275" priority="42">
      <formula>$I29="追加"</formula>
    </cfRule>
    <cfRule type="expression" dxfId="1274" priority="43">
      <formula>$I29="新規"</formula>
    </cfRule>
  </conditionalFormatting>
  <conditionalFormatting sqref="F58:K58 A58:A59">
    <cfRule type="expression" dxfId="1273" priority="41">
      <formula>$C$39=0</formula>
    </cfRule>
  </conditionalFormatting>
  <conditionalFormatting sqref="C37">
    <cfRule type="expression" dxfId="1272" priority="39">
      <formula>$C$37&gt;$B$37/2</formula>
    </cfRule>
    <cfRule type="expression" dxfId="1271" priority="40">
      <formula>$C$37&gt;10000000</formula>
    </cfRule>
  </conditionalFormatting>
  <conditionalFormatting sqref="C38">
    <cfRule type="expression" dxfId="1270" priority="37">
      <formula>$C$38&gt;$B$38/2</formula>
    </cfRule>
    <cfRule type="expression" dxfId="1269" priority="38">
      <formula>$C$38&gt;1000000</formula>
    </cfRule>
  </conditionalFormatting>
  <conditionalFormatting sqref="C39">
    <cfRule type="expression" dxfId="1268" priority="35">
      <formula>$C$39&gt;$B$39/2</formula>
    </cfRule>
    <cfRule type="expression" dxfId="1267" priority="36">
      <formula>$C$39&gt;100000</formula>
    </cfRule>
  </conditionalFormatting>
  <conditionalFormatting sqref="N7">
    <cfRule type="expression" dxfId="1266" priority="32">
      <formula>N7="NG"</formula>
    </cfRule>
  </conditionalFormatting>
  <conditionalFormatting sqref="J23:M24 J27:M30 J32:M34">
    <cfRule type="expression" dxfId="1265" priority="14">
      <formula>$I23="追加"</formula>
    </cfRule>
    <cfRule type="expression" dxfId="1264" priority="34">
      <formula>$I23="新規"</formula>
    </cfRule>
  </conditionalFormatting>
  <conditionalFormatting sqref="B37:B39">
    <cfRule type="expression" dxfId="1263" priority="33">
      <formula>($C37+$D37+$E37)&lt;&gt;$B37</formula>
    </cfRule>
  </conditionalFormatting>
  <conditionalFormatting sqref="N37:P39">
    <cfRule type="expression" dxfId="1262" priority="30">
      <formula>N37="NG"</formula>
    </cfRule>
    <cfRule type="expression" dxfId="1261" priority="31">
      <formula>$N19="NG"</formula>
    </cfRule>
  </conditionalFormatting>
  <conditionalFormatting sqref="P40">
    <cfRule type="expression" dxfId="1260" priority="28">
      <formula>P40="NG"</formula>
    </cfRule>
    <cfRule type="expression" dxfId="1259" priority="29">
      <formula>$N22="NG"</formula>
    </cfRule>
  </conditionalFormatting>
  <conditionalFormatting sqref="N58:N59">
    <cfRule type="expression" dxfId="1258" priority="26">
      <formula>N58="NG"</formula>
    </cfRule>
    <cfRule type="expression" dxfId="1257" priority="27">
      <formula>$N41="NG"</formula>
    </cfRule>
  </conditionalFormatting>
  <conditionalFormatting sqref="N63">
    <cfRule type="expression" dxfId="1256" priority="25">
      <formula>N63="NG"</formula>
    </cfRule>
  </conditionalFormatting>
  <conditionalFormatting sqref="N3">
    <cfRule type="expression" dxfId="1255" priority="23">
      <formula>$N3&lt;&gt;"要修正！"</formula>
    </cfRule>
    <cfRule type="expression" dxfId="1254" priority="24">
      <formula>$N3="要修正！"</formula>
    </cfRule>
  </conditionalFormatting>
  <conditionalFormatting sqref="O32:O34 O23:O30">
    <cfRule type="expression" dxfId="1253" priority="44">
      <formula>O23="NG"</formula>
    </cfRule>
  </conditionalFormatting>
  <conditionalFormatting sqref="A57:B57">
    <cfRule type="expression" dxfId="1252" priority="22">
      <formula>$C$39=0</formula>
    </cfRule>
  </conditionalFormatting>
  <conditionalFormatting sqref="O57">
    <cfRule type="expression" dxfId="1251" priority="21">
      <formula>O57="NG"</formula>
    </cfRule>
  </conditionalFormatting>
  <conditionalFormatting sqref="N57">
    <cfRule type="expression" dxfId="1250" priority="19">
      <formula>N57="NG"</formula>
    </cfRule>
    <cfRule type="expression" dxfId="1249" priority="20">
      <formula>$N40="NG"</formula>
    </cfRule>
  </conditionalFormatting>
  <conditionalFormatting sqref="N70">
    <cfRule type="expression" dxfId="1248" priority="18">
      <formula>N70="NG"</formula>
    </cfRule>
  </conditionalFormatting>
  <conditionalFormatting sqref="N23:N34">
    <cfRule type="expression" dxfId="1247" priority="17">
      <formula>N23="NG"</formula>
    </cfRule>
  </conditionalFormatting>
  <conditionalFormatting sqref="O10:O17">
    <cfRule type="expression" dxfId="1246" priority="15">
      <formula>$O10="NG"</formula>
    </cfRule>
    <cfRule type="expression" dxfId="1245" priority="16">
      <formula>$N1048570="NG"</formula>
    </cfRule>
  </conditionalFormatting>
  <conditionalFormatting sqref="P32:P34 P23:P30">
    <cfRule type="expression" dxfId="1244" priority="13">
      <formula>P23="NG"</formula>
    </cfRule>
  </conditionalFormatting>
  <conditionalFormatting sqref="L31:M31">
    <cfRule type="expression" dxfId="1243" priority="10">
      <formula>$I31="追加"</formula>
    </cfRule>
    <cfRule type="expression" dxfId="1242" priority="11">
      <formula>$I31="新規"</formula>
    </cfRule>
  </conditionalFormatting>
  <conditionalFormatting sqref="J31:M31">
    <cfRule type="expression" dxfId="1241" priority="8">
      <formula>$I31="追加"</formula>
    </cfRule>
    <cfRule type="expression" dxfId="1240" priority="9">
      <formula>$I31="新規"</formula>
    </cfRule>
  </conditionalFormatting>
  <conditionalFormatting sqref="O31">
    <cfRule type="expression" dxfId="1239" priority="12">
      <formula>O31="NG"</formula>
    </cfRule>
  </conditionalFormatting>
  <conditionalFormatting sqref="P31">
    <cfRule type="expression" dxfId="1238" priority="7">
      <formula>P31="NG"</formula>
    </cfRule>
  </conditionalFormatting>
  <conditionalFormatting sqref="L25:M26">
    <cfRule type="expression" dxfId="1237" priority="5">
      <formula>$I25="追加"</formula>
    </cfRule>
    <cfRule type="expression" dxfId="1236" priority="6">
      <formula>$I25="新規"</formula>
    </cfRule>
  </conditionalFormatting>
  <conditionalFormatting sqref="J25:M26">
    <cfRule type="expression" dxfId="1235" priority="3">
      <formula>$I25="追加"</formula>
    </cfRule>
    <cfRule type="expression" dxfId="1234" priority="4">
      <formula>$I25="新規"</formula>
    </cfRule>
  </conditionalFormatting>
  <conditionalFormatting sqref="L7">
    <cfRule type="expression" dxfId="1233" priority="2">
      <formula>$L$7="NG"</formula>
    </cfRule>
  </conditionalFormatting>
  <conditionalFormatting sqref="N4:N5">
    <cfRule type="expression" dxfId="123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5C6C611-80DC-4223-84AF-58CA13133D08}">
          <x14:formula1>
            <xm:f>リスト!$K$2:$K$3</xm:f>
          </x14:formula1>
          <xm:sqref>A46:A54 A57</xm:sqref>
        </x14:dataValidation>
        <x14:dataValidation type="list" allowBlank="1" showInputMessage="1" showErrorMessage="1" xr:uid="{791D79E7-0FB1-4BCA-8EC7-24B003044E6D}">
          <x14:formula1>
            <xm:f>リスト!$J$2:$J$6</xm:f>
          </x14:formula1>
          <xm:sqref>J10:J17</xm:sqref>
        </x14:dataValidation>
        <x14:dataValidation type="list" allowBlank="1" showInputMessage="1" showErrorMessage="1" xr:uid="{FDB43D30-CEA3-42C3-97BD-3E73A6FC4EA4}">
          <x14:formula1>
            <xm:f>リスト!$I$2:$I$5</xm:f>
          </x14:formula1>
          <xm:sqref>I10:I17</xm:sqref>
        </x14:dataValidation>
        <x14:dataValidation type="list" allowBlank="1" showInputMessage="1" showErrorMessage="1" xr:uid="{A4C738A9-BE0C-45A8-9E4D-2049B91007CF}">
          <x14:formula1>
            <xm:f>リスト!$H$2:$H$4</xm:f>
          </x14:formula1>
          <xm:sqref>A70:A72 L23:M34</xm:sqref>
        </x14:dataValidation>
        <x14:dataValidation type="list" allowBlank="1" showInputMessage="1" showErrorMessage="1" xr:uid="{FA398333-E438-4293-8FF8-35A4FFC181EE}">
          <x14:formula1>
            <xm:f>リスト!$H$2:$H$3</xm:f>
          </x14:formula1>
          <xm:sqref>A63:A65 A76:A85</xm:sqref>
        </x14:dataValidation>
        <x14:dataValidation type="list" allowBlank="1" showInputMessage="1" showErrorMessage="1" xr:uid="{B1209A24-4B3D-4C37-99C2-B3DAC5454EB7}">
          <x14:formula1>
            <xm:f>リスト!$B$2:$B$11</xm:f>
          </x14:formula1>
          <xm:sqref>H10:H17</xm:sqref>
        </x14:dataValidation>
        <x14:dataValidation type="list" allowBlank="1" showInputMessage="1" showErrorMessage="1" xr:uid="{D6DEBA15-F4CE-4F53-B65F-3A67DC3D0340}">
          <x14:formula1>
            <xm:f>リスト!$A$2:$A$9</xm:f>
          </x14:formula1>
          <xm:sqref>G10:G17</xm:sqref>
        </x14:dataValidation>
        <x14:dataValidation type="list" allowBlank="1" showInputMessage="1" showErrorMessage="1" xr:uid="{C7BD8286-CA72-4176-8CB1-55FD55F4A519}">
          <x14:formula1>
            <xm:f>リスト!$A$3:$A$9</xm:f>
          </x14:formula1>
          <xm:sqref>F10:F17</xm:sqref>
        </x14:dataValidation>
        <x14:dataValidation type="list" allowBlank="1" showInputMessage="1" showErrorMessage="1" xr:uid="{AD92A679-9A05-4898-B0D5-8EEBDCE70AD9}">
          <x14:formula1>
            <xm:f>リスト!$G$2:$G$4</xm:f>
          </x14:formula1>
          <xm:sqref>I23:I34</xm:sqref>
        </x14:dataValidation>
        <x14:dataValidation type="list" allowBlank="1" showInputMessage="1" showErrorMessage="1" xr:uid="{35A242B8-F4D4-4DB0-B78D-A1F62C0C94B9}">
          <x14:formula1>
            <xm:f>リスト!$C$2:$C$4</xm:f>
          </x14:formula1>
          <xm:sqref>B23:B34</xm:sqref>
        </x14:dataValidation>
        <x14:dataValidation type="list" allowBlank="1" showInputMessage="1" showErrorMessage="1" xr:uid="{00FF0868-06CF-41C4-A158-2073B072C68A}">
          <x14:formula1>
            <xm:f>リスト!$D$2:$D$3</xm:f>
          </x14:formula1>
          <xm:sqref>C23:C34</xm:sqref>
        </x14:dataValidation>
        <x14:dataValidation type="list" allowBlank="1" showInputMessage="1" showErrorMessage="1" xr:uid="{6753E93B-2E21-4624-ABBD-D1F5B001F563}">
          <x14:formula1>
            <xm:f>リスト!$E$2:$E$22</xm:f>
          </x14:formula1>
          <xm:sqref>D23:D34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E737C-014E-427B-9AFE-BAE1E484089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231" priority="42">
      <formula>$I29="追加"</formula>
    </cfRule>
    <cfRule type="expression" dxfId="1230" priority="43">
      <formula>$I29="新規"</formula>
    </cfRule>
  </conditionalFormatting>
  <conditionalFormatting sqref="F58:K58 A58:A59">
    <cfRule type="expression" dxfId="1229" priority="41">
      <formula>$C$39=0</formula>
    </cfRule>
  </conditionalFormatting>
  <conditionalFormatting sqref="C37">
    <cfRule type="expression" dxfId="1228" priority="39">
      <formula>$C$37&gt;$B$37/2</formula>
    </cfRule>
    <cfRule type="expression" dxfId="1227" priority="40">
      <formula>$C$37&gt;10000000</formula>
    </cfRule>
  </conditionalFormatting>
  <conditionalFormatting sqref="C38">
    <cfRule type="expression" dxfId="1226" priority="37">
      <formula>$C$38&gt;$B$38/2</formula>
    </cfRule>
    <cfRule type="expression" dxfId="1225" priority="38">
      <formula>$C$38&gt;1000000</formula>
    </cfRule>
  </conditionalFormatting>
  <conditionalFormatting sqref="C39">
    <cfRule type="expression" dxfId="1224" priority="35">
      <formula>$C$39&gt;$B$39/2</formula>
    </cfRule>
    <cfRule type="expression" dxfId="1223" priority="36">
      <formula>$C$39&gt;100000</formula>
    </cfRule>
  </conditionalFormatting>
  <conditionalFormatting sqref="N7">
    <cfRule type="expression" dxfId="1222" priority="32">
      <formula>N7="NG"</formula>
    </cfRule>
  </conditionalFormatting>
  <conditionalFormatting sqref="J23:M24 J27:M30 J32:M34">
    <cfRule type="expression" dxfId="1221" priority="14">
      <formula>$I23="追加"</formula>
    </cfRule>
    <cfRule type="expression" dxfId="1220" priority="34">
      <formula>$I23="新規"</formula>
    </cfRule>
  </conditionalFormatting>
  <conditionalFormatting sqref="B37:B39">
    <cfRule type="expression" dxfId="1219" priority="33">
      <formula>($C37+$D37+$E37)&lt;&gt;$B37</formula>
    </cfRule>
  </conditionalFormatting>
  <conditionalFormatting sqref="N37:P39">
    <cfRule type="expression" dxfId="1218" priority="30">
      <formula>N37="NG"</formula>
    </cfRule>
    <cfRule type="expression" dxfId="1217" priority="31">
      <formula>$N19="NG"</formula>
    </cfRule>
  </conditionalFormatting>
  <conditionalFormatting sqref="P40">
    <cfRule type="expression" dxfId="1216" priority="28">
      <formula>P40="NG"</formula>
    </cfRule>
    <cfRule type="expression" dxfId="1215" priority="29">
      <formula>$N22="NG"</formula>
    </cfRule>
  </conditionalFormatting>
  <conditionalFormatting sqref="N58:N59">
    <cfRule type="expression" dxfId="1214" priority="26">
      <formula>N58="NG"</formula>
    </cfRule>
    <cfRule type="expression" dxfId="1213" priority="27">
      <formula>$N41="NG"</formula>
    </cfRule>
  </conditionalFormatting>
  <conditionalFormatting sqref="N63">
    <cfRule type="expression" dxfId="1212" priority="25">
      <formula>N63="NG"</formula>
    </cfRule>
  </conditionalFormatting>
  <conditionalFormatting sqref="N3">
    <cfRule type="expression" dxfId="1211" priority="23">
      <formula>$N3&lt;&gt;"要修正！"</formula>
    </cfRule>
    <cfRule type="expression" dxfId="1210" priority="24">
      <formula>$N3="要修正！"</formula>
    </cfRule>
  </conditionalFormatting>
  <conditionalFormatting sqref="O32:O34 O23:O30">
    <cfRule type="expression" dxfId="1209" priority="44">
      <formula>O23="NG"</formula>
    </cfRule>
  </conditionalFormatting>
  <conditionalFormatting sqref="A57:B57">
    <cfRule type="expression" dxfId="1208" priority="22">
      <formula>$C$39=0</formula>
    </cfRule>
  </conditionalFormatting>
  <conditionalFormatting sqref="O57">
    <cfRule type="expression" dxfId="1207" priority="21">
      <formula>O57="NG"</formula>
    </cfRule>
  </conditionalFormatting>
  <conditionalFormatting sqref="N57">
    <cfRule type="expression" dxfId="1206" priority="19">
      <formula>N57="NG"</formula>
    </cfRule>
    <cfRule type="expression" dxfId="1205" priority="20">
      <formula>$N40="NG"</formula>
    </cfRule>
  </conditionalFormatting>
  <conditionalFormatting sqref="N70">
    <cfRule type="expression" dxfId="1204" priority="18">
      <formula>N70="NG"</formula>
    </cfRule>
  </conditionalFormatting>
  <conditionalFormatting sqref="N23:N34">
    <cfRule type="expression" dxfId="1203" priority="17">
      <formula>N23="NG"</formula>
    </cfRule>
  </conditionalFormatting>
  <conditionalFormatting sqref="O10:O17">
    <cfRule type="expression" dxfId="1202" priority="15">
      <formula>$O10="NG"</formula>
    </cfRule>
    <cfRule type="expression" dxfId="1201" priority="16">
      <formula>$N1048570="NG"</formula>
    </cfRule>
  </conditionalFormatting>
  <conditionalFormatting sqref="P32:P34 P23:P30">
    <cfRule type="expression" dxfId="1200" priority="13">
      <formula>P23="NG"</formula>
    </cfRule>
  </conditionalFormatting>
  <conditionalFormatting sqref="L31:M31">
    <cfRule type="expression" dxfId="1199" priority="10">
      <formula>$I31="追加"</formula>
    </cfRule>
    <cfRule type="expression" dxfId="1198" priority="11">
      <formula>$I31="新規"</formula>
    </cfRule>
  </conditionalFormatting>
  <conditionalFormatting sqref="J31:M31">
    <cfRule type="expression" dxfId="1197" priority="8">
      <formula>$I31="追加"</formula>
    </cfRule>
    <cfRule type="expression" dxfId="1196" priority="9">
      <formula>$I31="新規"</formula>
    </cfRule>
  </conditionalFormatting>
  <conditionalFormatting sqref="O31">
    <cfRule type="expression" dxfId="1195" priority="12">
      <formula>O31="NG"</formula>
    </cfRule>
  </conditionalFormatting>
  <conditionalFormatting sqref="P31">
    <cfRule type="expression" dxfId="1194" priority="7">
      <formula>P31="NG"</formula>
    </cfRule>
  </conditionalFormatting>
  <conditionalFormatting sqref="L25:M26">
    <cfRule type="expression" dxfId="1193" priority="5">
      <formula>$I25="追加"</formula>
    </cfRule>
    <cfRule type="expression" dxfId="1192" priority="6">
      <formula>$I25="新規"</formula>
    </cfRule>
  </conditionalFormatting>
  <conditionalFormatting sqref="J25:M26">
    <cfRule type="expression" dxfId="1191" priority="3">
      <formula>$I25="追加"</formula>
    </cfRule>
    <cfRule type="expression" dxfId="1190" priority="4">
      <formula>$I25="新規"</formula>
    </cfRule>
  </conditionalFormatting>
  <conditionalFormatting sqref="L7">
    <cfRule type="expression" dxfId="1189" priority="2">
      <formula>$L$7="NG"</formula>
    </cfRule>
  </conditionalFormatting>
  <conditionalFormatting sqref="N4:N5">
    <cfRule type="expression" dxfId="118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E0F2B31-6C22-4926-A49A-250DA17FBC24}">
          <x14:formula1>
            <xm:f>リスト!$E$2:$E$22</xm:f>
          </x14:formula1>
          <xm:sqref>D23:D34</xm:sqref>
        </x14:dataValidation>
        <x14:dataValidation type="list" allowBlank="1" showInputMessage="1" showErrorMessage="1" xr:uid="{F5E330DA-965D-4A06-B562-34CE29885D92}">
          <x14:formula1>
            <xm:f>リスト!$D$2:$D$3</xm:f>
          </x14:formula1>
          <xm:sqref>C23:C34</xm:sqref>
        </x14:dataValidation>
        <x14:dataValidation type="list" allowBlank="1" showInputMessage="1" showErrorMessage="1" xr:uid="{D9627BF7-39AA-4698-8A47-35285E3290E0}">
          <x14:formula1>
            <xm:f>リスト!$C$2:$C$4</xm:f>
          </x14:formula1>
          <xm:sqref>B23:B34</xm:sqref>
        </x14:dataValidation>
        <x14:dataValidation type="list" allowBlank="1" showInputMessage="1" showErrorMessage="1" xr:uid="{F1AD568F-15F3-413B-8CB7-3F0159F579ED}">
          <x14:formula1>
            <xm:f>リスト!$G$2:$G$4</xm:f>
          </x14:formula1>
          <xm:sqref>I23:I34</xm:sqref>
        </x14:dataValidation>
        <x14:dataValidation type="list" allowBlank="1" showInputMessage="1" showErrorMessage="1" xr:uid="{56995F75-9161-42A9-8C49-C5407A9A58F7}">
          <x14:formula1>
            <xm:f>リスト!$A$3:$A$9</xm:f>
          </x14:formula1>
          <xm:sqref>F10:F17</xm:sqref>
        </x14:dataValidation>
        <x14:dataValidation type="list" allowBlank="1" showInputMessage="1" showErrorMessage="1" xr:uid="{EF1549EA-E2FD-4E9C-8B5C-8F6D9CB45C58}">
          <x14:formula1>
            <xm:f>リスト!$A$2:$A$9</xm:f>
          </x14:formula1>
          <xm:sqref>G10:G17</xm:sqref>
        </x14:dataValidation>
        <x14:dataValidation type="list" allowBlank="1" showInputMessage="1" showErrorMessage="1" xr:uid="{43F67D8E-DD4D-44AB-A579-1EE16AA2B5AE}">
          <x14:formula1>
            <xm:f>リスト!$B$2:$B$11</xm:f>
          </x14:formula1>
          <xm:sqref>H10:H17</xm:sqref>
        </x14:dataValidation>
        <x14:dataValidation type="list" allowBlank="1" showInputMessage="1" showErrorMessage="1" xr:uid="{734FB6BF-E1F8-4EF0-91DD-E0F9B97E2298}">
          <x14:formula1>
            <xm:f>リスト!$H$2:$H$3</xm:f>
          </x14:formula1>
          <xm:sqref>A63:A65 A76:A85</xm:sqref>
        </x14:dataValidation>
        <x14:dataValidation type="list" allowBlank="1" showInputMessage="1" showErrorMessage="1" xr:uid="{C1CA2CE9-3818-4B6A-8173-CDDF23B950B7}">
          <x14:formula1>
            <xm:f>リスト!$H$2:$H$4</xm:f>
          </x14:formula1>
          <xm:sqref>A70:A72 L23:M34</xm:sqref>
        </x14:dataValidation>
        <x14:dataValidation type="list" allowBlank="1" showInputMessage="1" showErrorMessage="1" xr:uid="{B7FC70AA-1E8B-4C93-BB67-C7B60CA8256E}">
          <x14:formula1>
            <xm:f>リスト!$I$2:$I$5</xm:f>
          </x14:formula1>
          <xm:sqref>I10:I17</xm:sqref>
        </x14:dataValidation>
        <x14:dataValidation type="list" allowBlank="1" showInputMessage="1" showErrorMessage="1" xr:uid="{7FC7D24B-9BA0-4CC7-9163-F2BEBF198429}">
          <x14:formula1>
            <xm:f>リスト!$J$2:$J$6</xm:f>
          </x14:formula1>
          <xm:sqref>J10:J17</xm:sqref>
        </x14:dataValidation>
        <x14:dataValidation type="list" allowBlank="1" showInputMessage="1" showErrorMessage="1" xr:uid="{49D57DFA-50FF-4DEE-BF6A-F4518BF4257E}">
          <x14:formula1>
            <xm:f>リスト!$K$2:$K$3</xm:f>
          </x14:formula1>
          <xm:sqref>A46:A54 A57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2AA3-2878-46E6-ABA4-8E878DA7B4A9}">
  <dimension ref="A1:U85"/>
  <sheetViews>
    <sheetView view="pageBreakPreview"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187" priority="42">
      <formula>$I29="追加"</formula>
    </cfRule>
    <cfRule type="expression" dxfId="1186" priority="43">
      <formula>$I29="新規"</formula>
    </cfRule>
  </conditionalFormatting>
  <conditionalFormatting sqref="F58:K58 A58:A59">
    <cfRule type="expression" dxfId="1185" priority="41">
      <formula>$C$39=0</formula>
    </cfRule>
  </conditionalFormatting>
  <conditionalFormatting sqref="C37">
    <cfRule type="expression" dxfId="1184" priority="39">
      <formula>$C$37&gt;$B$37/2</formula>
    </cfRule>
    <cfRule type="expression" dxfId="1183" priority="40">
      <formula>$C$37&gt;10000000</formula>
    </cfRule>
  </conditionalFormatting>
  <conditionalFormatting sqref="C38">
    <cfRule type="expression" dxfId="1182" priority="37">
      <formula>$C$38&gt;$B$38/2</formula>
    </cfRule>
    <cfRule type="expression" dxfId="1181" priority="38">
      <formula>$C$38&gt;1000000</formula>
    </cfRule>
  </conditionalFormatting>
  <conditionalFormatting sqref="C39">
    <cfRule type="expression" dxfId="1180" priority="35">
      <formula>$C$39&gt;$B$39/2</formula>
    </cfRule>
    <cfRule type="expression" dxfId="1179" priority="36">
      <formula>$C$39&gt;100000</formula>
    </cfRule>
  </conditionalFormatting>
  <conditionalFormatting sqref="N7">
    <cfRule type="expression" dxfId="1178" priority="32">
      <formula>N7="NG"</formula>
    </cfRule>
  </conditionalFormatting>
  <conditionalFormatting sqref="J23:M24 J27:M30 J32:M34">
    <cfRule type="expression" dxfId="1177" priority="14">
      <formula>$I23="追加"</formula>
    </cfRule>
    <cfRule type="expression" dxfId="1176" priority="34">
      <formula>$I23="新規"</formula>
    </cfRule>
  </conditionalFormatting>
  <conditionalFormatting sqref="B37:B39">
    <cfRule type="expression" dxfId="1175" priority="33">
      <formula>($C37+$D37+$E37)&lt;&gt;$B37</formula>
    </cfRule>
  </conditionalFormatting>
  <conditionalFormatting sqref="N37:P39">
    <cfRule type="expression" dxfId="1174" priority="30">
      <formula>N37="NG"</formula>
    </cfRule>
    <cfRule type="expression" dxfId="1173" priority="31">
      <formula>$N19="NG"</formula>
    </cfRule>
  </conditionalFormatting>
  <conditionalFormatting sqref="P40">
    <cfRule type="expression" dxfId="1172" priority="28">
      <formula>P40="NG"</formula>
    </cfRule>
    <cfRule type="expression" dxfId="1171" priority="29">
      <formula>$N22="NG"</formula>
    </cfRule>
  </conditionalFormatting>
  <conditionalFormatting sqref="N58:N59">
    <cfRule type="expression" dxfId="1170" priority="26">
      <formula>N58="NG"</formula>
    </cfRule>
    <cfRule type="expression" dxfId="1169" priority="27">
      <formula>$N41="NG"</formula>
    </cfRule>
  </conditionalFormatting>
  <conditionalFormatting sqref="N63">
    <cfRule type="expression" dxfId="1168" priority="25">
      <formula>N63="NG"</formula>
    </cfRule>
  </conditionalFormatting>
  <conditionalFormatting sqref="N3">
    <cfRule type="expression" dxfId="1167" priority="23">
      <formula>$N3&lt;&gt;"要修正！"</formula>
    </cfRule>
    <cfRule type="expression" dxfId="1166" priority="24">
      <formula>$N3="要修正！"</formula>
    </cfRule>
  </conditionalFormatting>
  <conditionalFormatting sqref="O32:O34 O23:O30">
    <cfRule type="expression" dxfId="1165" priority="44">
      <formula>O23="NG"</formula>
    </cfRule>
  </conditionalFormatting>
  <conditionalFormatting sqref="A57:B57">
    <cfRule type="expression" dxfId="1164" priority="22">
      <formula>$C$39=0</formula>
    </cfRule>
  </conditionalFormatting>
  <conditionalFormatting sqref="O57">
    <cfRule type="expression" dxfId="1163" priority="21">
      <formula>O57="NG"</formula>
    </cfRule>
  </conditionalFormatting>
  <conditionalFormatting sqref="N57">
    <cfRule type="expression" dxfId="1162" priority="19">
      <formula>N57="NG"</formula>
    </cfRule>
    <cfRule type="expression" dxfId="1161" priority="20">
      <formula>$N40="NG"</formula>
    </cfRule>
  </conditionalFormatting>
  <conditionalFormatting sqref="N70">
    <cfRule type="expression" dxfId="1160" priority="18">
      <formula>N70="NG"</formula>
    </cfRule>
  </conditionalFormatting>
  <conditionalFormatting sqref="N23:N34">
    <cfRule type="expression" dxfId="1159" priority="17">
      <formula>N23="NG"</formula>
    </cfRule>
  </conditionalFormatting>
  <conditionalFormatting sqref="O10:O17">
    <cfRule type="expression" dxfId="1158" priority="15">
      <formula>$O10="NG"</formula>
    </cfRule>
    <cfRule type="expression" dxfId="1157" priority="16">
      <formula>$N1048570="NG"</formula>
    </cfRule>
  </conditionalFormatting>
  <conditionalFormatting sqref="P32:P34 P23:P30">
    <cfRule type="expression" dxfId="1156" priority="13">
      <formula>P23="NG"</formula>
    </cfRule>
  </conditionalFormatting>
  <conditionalFormatting sqref="L31:M31">
    <cfRule type="expression" dxfId="1155" priority="10">
      <formula>$I31="追加"</formula>
    </cfRule>
    <cfRule type="expression" dxfId="1154" priority="11">
      <formula>$I31="新規"</formula>
    </cfRule>
  </conditionalFormatting>
  <conditionalFormatting sqref="J31:M31">
    <cfRule type="expression" dxfId="1153" priority="8">
      <formula>$I31="追加"</formula>
    </cfRule>
    <cfRule type="expression" dxfId="1152" priority="9">
      <formula>$I31="新規"</formula>
    </cfRule>
  </conditionalFormatting>
  <conditionalFormatting sqref="O31">
    <cfRule type="expression" dxfId="1151" priority="12">
      <formula>O31="NG"</formula>
    </cfRule>
  </conditionalFormatting>
  <conditionalFormatting sqref="P31">
    <cfRule type="expression" dxfId="1150" priority="7">
      <formula>P31="NG"</formula>
    </cfRule>
  </conditionalFormatting>
  <conditionalFormatting sqref="L25:M26">
    <cfRule type="expression" dxfId="1149" priority="5">
      <formula>$I25="追加"</formula>
    </cfRule>
    <cfRule type="expression" dxfId="1148" priority="6">
      <formula>$I25="新規"</formula>
    </cfRule>
  </conditionalFormatting>
  <conditionalFormatting sqref="J25:M26">
    <cfRule type="expression" dxfId="1147" priority="3">
      <formula>$I25="追加"</formula>
    </cfRule>
    <cfRule type="expression" dxfId="1146" priority="4">
      <formula>$I25="新規"</formula>
    </cfRule>
  </conditionalFormatting>
  <conditionalFormatting sqref="L7">
    <cfRule type="expression" dxfId="1145" priority="2">
      <formula>$L$7="NG"</formula>
    </cfRule>
  </conditionalFormatting>
  <conditionalFormatting sqref="N4:N5">
    <cfRule type="expression" dxfId="114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1490166-A789-4F1C-BFB7-85621F589E17}">
          <x14:formula1>
            <xm:f>リスト!$K$2:$K$3</xm:f>
          </x14:formula1>
          <xm:sqref>A46:A54 A57</xm:sqref>
        </x14:dataValidation>
        <x14:dataValidation type="list" allowBlank="1" showInputMessage="1" showErrorMessage="1" xr:uid="{C6CBEFEF-AD23-4608-8B89-9B45795478FF}">
          <x14:formula1>
            <xm:f>リスト!$J$2:$J$6</xm:f>
          </x14:formula1>
          <xm:sqref>J10:J17</xm:sqref>
        </x14:dataValidation>
        <x14:dataValidation type="list" allowBlank="1" showInputMessage="1" showErrorMessage="1" xr:uid="{58CC038B-5182-4C24-AADE-2932437CB3A5}">
          <x14:formula1>
            <xm:f>リスト!$I$2:$I$5</xm:f>
          </x14:formula1>
          <xm:sqref>I10:I17</xm:sqref>
        </x14:dataValidation>
        <x14:dataValidation type="list" allowBlank="1" showInputMessage="1" showErrorMessage="1" xr:uid="{9371AC9F-93F4-45F7-A442-CC5690FF6813}">
          <x14:formula1>
            <xm:f>リスト!$H$2:$H$4</xm:f>
          </x14:formula1>
          <xm:sqref>A70:A72 L23:M34</xm:sqref>
        </x14:dataValidation>
        <x14:dataValidation type="list" allowBlank="1" showInputMessage="1" showErrorMessage="1" xr:uid="{C9495896-6226-4662-8DCB-F061312BA82A}">
          <x14:formula1>
            <xm:f>リスト!$H$2:$H$3</xm:f>
          </x14:formula1>
          <xm:sqref>A63:A65 A76:A85</xm:sqref>
        </x14:dataValidation>
        <x14:dataValidation type="list" allowBlank="1" showInputMessage="1" showErrorMessage="1" xr:uid="{DC3D4918-162F-47EB-9513-B5463B8FBEE0}">
          <x14:formula1>
            <xm:f>リスト!$B$2:$B$11</xm:f>
          </x14:formula1>
          <xm:sqref>H10:H17</xm:sqref>
        </x14:dataValidation>
        <x14:dataValidation type="list" allowBlank="1" showInputMessage="1" showErrorMessage="1" xr:uid="{BC593304-0CF6-46C9-BA12-3F13DBC240A4}">
          <x14:formula1>
            <xm:f>リスト!$A$2:$A$9</xm:f>
          </x14:formula1>
          <xm:sqref>G10:G17</xm:sqref>
        </x14:dataValidation>
        <x14:dataValidation type="list" allowBlank="1" showInputMessage="1" showErrorMessage="1" xr:uid="{166E2997-0B92-45CA-B264-DFB47B88B4E0}">
          <x14:formula1>
            <xm:f>リスト!$A$3:$A$9</xm:f>
          </x14:formula1>
          <xm:sqref>F10:F17</xm:sqref>
        </x14:dataValidation>
        <x14:dataValidation type="list" allowBlank="1" showInputMessage="1" showErrorMessage="1" xr:uid="{32F4CC5B-401F-4670-92EC-B0EC764E96B0}">
          <x14:formula1>
            <xm:f>リスト!$G$2:$G$4</xm:f>
          </x14:formula1>
          <xm:sqref>I23:I34</xm:sqref>
        </x14:dataValidation>
        <x14:dataValidation type="list" allowBlank="1" showInputMessage="1" showErrorMessage="1" xr:uid="{7A2571E2-328D-488E-B874-7C3811ED4A15}">
          <x14:formula1>
            <xm:f>リスト!$C$2:$C$4</xm:f>
          </x14:formula1>
          <xm:sqref>B23:B34</xm:sqref>
        </x14:dataValidation>
        <x14:dataValidation type="list" allowBlank="1" showInputMessage="1" showErrorMessage="1" xr:uid="{E56933DA-2481-4A0A-BDAD-38F50474A791}">
          <x14:formula1>
            <xm:f>リスト!$D$2:$D$3</xm:f>
          </x14:formula1>
          <xm:sqref>C23:C34</xm:sqref>
        </x14:dataValidation>
        <x14:dataValidation type="list" allowBlank="1" showInputMessage="1" showErrorMessage="1" xr:uid="{2442FD35-A70E-45FD-9635-B508B5522E5B}">
          <x14:formula1>
            <xm:f>リスト!$E$2:$E$22</xm:f>
          </x14:formula1>
          <xm:sqref>D23:D34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2C5E-276D-46B4-BD0F-0AEF1989A56B}">
  <dimension ref="A1:U85"/>
  <sheetViews>
    <sheetView view="pageBreakPreview" topLeftCell="A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143" priority="42">
      <formula>$I29="追加"</formula>
    </cfRule>
    <cfRule type="expression" dxfId="1142" priority="43">
      <formula>$I29="新規"</formula>
    </cfRule>
  </conditionalFormatting>
  <conditionalFormatting sqref="F58:K58 A58:A59">
    <cfRule type="expression" dxfId="1141" priority="41">
      <formula>$C$39=0</formula>
    </cfRule>
  </conditionalFormatting>
  <conditionalFormatting sqref="C37">
    <cfRule type="expression" dxfId="1140" priority="39">
      <formula>$C$37&gt;$B$37/2</formula>
    </cfRule>
    <cfRule type="expression" dxfId="1139" priority="40">
      <formula>$C$37&gt;10000000</formula>
    </cfRule>
  </conditionalFormatting>
  <conditionalFormatting sqref="C38">
    <cfRule type="expression" dxfId="1138" priority="37">
      <formula>$C$38&gt;$B$38/2</formula>
    </cfRule>
    <cfRule type="expression" dxfId="1137" priority="38">
      <formula>$C$38&gt;1000000</formula>
    </cfRule>
  </conditionalFormatting>
  <conditionalFormatting sqref="C39">
    <cfRule type="expression" dxfId="1136" priority="35">
      <formula>$C$39&gt;$B$39/2</formula>
    </cfRule>
    <cfRule type="expression" dxfId="1135" priority="36">
      <formula>$C$39&gt;100000</formula>
    </cfRule>
  </conditionalFormatting>
  <conditionalFormatting sqref="N7">
    <cfRule type="expression" dxfId="1134" priority="32">
      <formula>N7="NG"</formula>
    </cfRule>
  </conditionalFormatting>
  <conditionalFormatting sqref="J23:M24 J27:M30 J32:M34">
    <cfRule type="expression" dxfId="1133" priority="14">
      <formula>$I23="追加"</formula>
    </cfRule>
    <cfRule type="expression" dxfId="1132" priority="34">
      <formula>$I23="新規"</formula>
    </cfRule>
  </conditionalFormatting>
  <conditionalFormatting sqref="B37:B39">
    <cfRule type="expression" dxfId="1131" priority="33">
      <formula>($C37+$D37+$E37)&lt;&gt;$B37</formula>
    </cfRule>
  </conditionalFormatting>
  <conditionalFormatting sqref="N37:P39">
    <cfRule type="expression" dxfId="1130" priority="30">
      <formula>N37="NG"</formula>
    </cfRule>
    <cfRule type="expression" dxfId="1129" priority="31">
      <formula>$N19="NG"</formula>
    </cfRule>
  </conditionalFormatting>
  <conditionalFormatting sqref="P40">
    <cfRule type="expression" dxfId="1128" priority="28">
      <formula>P40="NG"</formula>
    </cfRule>
    <cfRule type="expression" dxfId="1127" priority="29">
      <formula>$N22="NG"</formula>
    </cfRule>
  </conditionalFormatting>
  <conditionalFormatting sqref="N58:N59">
    <cfRule type="expression" dxfId="1126" priority="26">
      <formula>N58="NG"</formula>
    </cfRule>
    <cfRule type="expression" dxfId="1125" priority="27">
      <formula>$N41="NG"</formula>
    </cfRule>
  </conditionalFormatting>
  <conditionalFormatting sqref="N63">
    <cfRule type="expression" dxfId="1124" priority="25">
      <formula>N63="NG"</formula>
    </cfRule>
  </conditionalFormatting>
  <conditionalFormatting sqref="N3">
    <cfRule type="expression" dxfId="1123" priority="23">
      <formula>$N3&lt;&gt;"要修正！"</formula>
    </cfRule>
    <cfRule type="expression" dxfId="1122" priority="24">
      <formula>$N3="要修正！"</formula>
    </cfRule>
  </conditionalFormatting>
  <conditionalFormatting sqref="O32:O34 O23:O30">
    <cfRule type="expression" dxfId="1121" priority="44">
      <formula>O23="NG"</formula>
    </cfRule>
  </conditionalFormatting>
  <conditionalFormatting sqref="A57:B57">
    <cfRule type="expression" dxfId="1120" priority="22">
      <formula>$C$39=0</formula>
    </cfRule>
  </conditionalFormatting>
  <conditionalFormatting sqref="O57">
    <cfRule type="expression" dxfId="1119" priority="21">
      <formula>O57="NG"</formula>
    </cfRule>
  </conditionalFormatting>
  <conditionalFormatting sqref="N57">
    <cfRule type="expression" dxfId="1118" priority="19">
      <formula>N57="NG"</formula>
    </cfRule>
    <cfRule type="expression" dxfId="1117" priority="20">
      <formula>$N40="NG"</formula>
    </cfRule>
  </conditionalFormatting>
  <conditionalFormatting sqref="N70">
    <cfRule type="expression" dxfId="1116" priority="18">
      <formula>N70="NG"</formula>
    </cfRule>
  </conditionalFormatting>
  <conditionalFormatting sqref="N23:N34">
    <cfRule type="expression" dxfId="1115" priority="17">
      <formula>N23="NG"</formula>
    </cfRule>
  </conditionalFormatting>
  <conditionalFormatting sqref="O10:O17">
    <cfRule type="expression" dxfId="1114" priority="15">
      <formula>$O10="NG"</formula>
    </cfRule>
    <cfRule type="expression" dxfId="1113" priority="16">
      <formula>$N1048570="NG"</formula>
    </cfRule>
  </conditionalFormatting>
  <conditionalFormatting sqref="P32:P34 P23:P30">
    <cfRule type="expression" dxfId="1112" priority="13">
      <formula>P23="NG"</formula>
    </cfRule>
  </conditionalFormatting>
  <conditionalFormatting sqref="L31:M31">
    <cfRule type="expression" dxfId="1111" priority="10">
      <formula>$I31="追加"</formula>
    </cfRule>
    <cfRule type="expression" dxfId="1110" priority="11">
      <formula>$I31="新規"</formula>
    </cfRule>
  </conditionalFormatting>
  <conditionalFormatting sqref="J31:M31">
    <cfRule type="expression" dxfId="1109" priority="8">
      <formula>$I31="追加"</formula>
    </cfRule>
    <cfRule type="expression" dxfId="1108" priority="9">
      <formula>$I31="新規"</formula>
    </cfRule>
  </conditionalFormatting>
  <conditionalFormatting sqref="O31">
    <cfRule type="expression" dxfId="1107" priority="12">
      <formula>O31="NG"</formula>
    </cfRule>
  </conditionalFormatting>
  <conditionalFormatting sqref="P31">
    <cfRule type="expression" dxfId="1106" priority="7">
      <formula>P31="NG"</formula>
    </cfRule>
  </conditionalFormatting>
  <conditionalFormatting sqref="L25:M26">
    <cfRule type="expression" dxfId="1105" priority="5">
      <formula>$I25="追加"</formula>
    </cfRule>
    <cfRule type="expression" dxfId="1104" priority="6">
      <formula>$I25="新規"</formula>
    </cfRule>
  </conditionalFormatting>
  <conditionalFormatting sqref="J25:M26">
    <cfRule type="expression" dxfId="1103" priority="3">
      <formula>$I25="追加"</formula>
    </cfRule>
    <cfRule type="expression" dxfId="1102" priority="4">
      <formula>$I25="新規"</formula>
    </cfRule>
  </conditionalFormatting>
  <conditionalFormatting sqref="L7">
    <cfRule type="expression" dxfId="1101" priority="2">
      <formula>$L$7="NG"</formula>
    </cfRule>
  </conditionalFormatting>
  <conditionalFormatting sqref="N4:N5">
    <cfRule type="expression" dxfId="110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ECB0461-9C80-4C06-8B31-B9056B800F1A}">
          <x14:formula1>
            <xm:f>リスト!$K$2:$K$3</xm:f>
          </x14:formula1>
          <xm:sqref>A46:A54 A57</xm:sqref>
        </x14:dataValidation>
        <x14:dataValidation type="list" allowBlank="1" showInputMessage="1" showErrorMessage="1" xr:uid="{9C6C8E53-757D-4331-BA9F-F33E38B1E4C5}">
          <x14:formula1>
            <xm:f>リスト!$J$2:$J$6</xm:f>
          </x14:formula1>
          <xm:sqref>J10:J17</xm:sqref>
        </x14:dataValidation>
        <x14:dataValidation type="list" allowBlank="1" showInputMessage="1" showErrorMessage="1" xr:uid="{8D4FCB7B-0722-4510-BD0D-2FB56EE66E69}">
          <x14:formula1>
            <xm:f>リスト!$I$2:$I$5</xm:f>
          </x14:formula1>
          <xm:sqref>I10:I17</xm:sqref>
        </x14:dataValidation>
        <x14:dataValidation type="list" allowBlank="1" showInputMessage="1" showErrorMessage="1" xr:uid="{D0749CD7-F967-454C-A3CE-FAA56900B942}">
          <x14:formula1>
            <xm:f>リスト!$H$2:$H$4</xm:f>
          </x14:formula1>
          <xm:sqref>A70:A72 L23:M34</xm:sqref>
        </x14:dataValidation>
        <x14:dataValidation type="list" allowBlank="1" showInputMessage="1" showErrorMessage="1" xr:uid="{21F8440E-E25B-4BCE-84F9-1BB4222D7711}">
          <x14:formula1>
            <xm:f>リスト!$H$2:$H$3</xm:f>
          </x14:formula1>
          <xm:sqref>A63:A65 A76:A85</xm:sqref>
        </x14:dataValidation>
        <x14:dataValidation type="list" allowBlank="1" showInputMessage="1" showErrorMessage="1" xr:uid="{E834BCC5-62D9-443D-A541-4F8404209283}">
          <x14:formula1>
            <xm:f>リスト!$B$2:$B$11</xm:f>
          </x14:formula1>
          <xm:sqref>H10:H17</xm:sqref>
        </x14:dataValidation>
        <x14:dataValidation type="list" allowBlank="1" showInputMessage="1" showErrorMessage="1" xr:uid="{7C8A71A2-0155-4453-B331-152AD50E76E8}">
          <x14:formula1>
            <xm:f>リスト!$A$2:$A$9</xm:f>
          </x14:formula1>
          <xm:sqref>G10:G17</xm:sqref>
        </x14:dataValidation>
        <x14:dataValidation type="list" allowBlank="1" showInputMessage="1" showErrorMessage="1" xr:uid="{969A1FEC-7631-4B36-ACEC-18119C6D07AB}">
          <x14:formula1>
            <xm:f>リスト!$A$3:$A$9</xm:f>
          </x14:formula1>
          <xm:sqref>F10:F17</xm:sqref>
        </x14:dataValidation>
        <x14:dataValidation type="list" allowBlank="1" showInputMessage="1" showErrorMessage="1" xr:uid="{DB7DFB3D-1D8C-4A65-B74E-9F0A62F03277}">
          <x14:formula1>
            <xm:f>リスト!$G$2:$G$4</xm:f>
          </x14:formula1>
          <xm:sqref>I23:I34</xm:sqref>
        </x14:dataValidation>
        <x14:dataValidation type="list" allowBlank="1" showInputMessage="1" showErrorMessage="1" xr:uid="{0443A716-7F31-48E7-A688-267400FF4948}">
          <x14:formula1>
            <xm:f>リスト!$C$2:$C$4</xm:f>
          </x14:formula1>
          <xm:sqref>B23:B34</xm:sqref>
        </x14:dataValidation>
        <x14:dataValidation type="list" allowBlank="1" showInputMessage="1" showErrorMessage="1" xr:uid="{547A1EF2-EDC6-4C13-8CE7-1AB2A81B28A4}">
          <x14:formula1>
            <xm:f>リスト!$D$2:$D$3</xm:f>
          </x14:formula1>
          <xm:sqref>C23:C34</xm:sqref>
        </x14:dataValidation>
        <x14:dataValidation type="list" allowBlank="1" showInputMessage="1" showErrorMessage="1" xr:uid="{511ED089-4475-4D2A-8742-4A9561D68C37}">
          <x14:formula1>
            <xm:f>リスト!$E$2:$E$22</xm:f>
          </x14:formula1>
          <xm:sqref>D23:D34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A52A-C0B3-402F-9F7C-DA283A23A15F}">
  <dimension ref="A1:U85"/>
  <sheetViews>
    <sheetView view="pageBreakPreview"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099" priority="42">
      <formula>$I29="追加"</formula>
    </cfRule>
    <cfRule type="expression" dxfId="1098" priority="43">
      <formula>$I29="新規"</formula>
    </cfRule>
  </conditionalFormatting>
  <conditionalFormatting sqref="F58:K58 A58:A59">
    <cfRule type="expression" dxfId="1097" priority="41">
      <formula>$C$39=0</formula>
    </cfRule>
  </conditionalFormatting>
  <conditionalFormatting sqref="C37">
    <cfRule type="expression" dxfId="1096" priority="39">
      <formula>$C$37&gt;$B$37/2</formula>
    </cfRule>
    <cfRule type="expression" dxfId="1095" priority="40">
      <formula>$C$37&gt;10000000</formula>
    </cfRule>
  </conditionalFormatting>
  <conditionalFormatting sqref="C38">
    <cfRule type="expression" dxfId="1094" priority="37">
      <formula>$C$38&gt;$B$38/2</formula>
    </cfRule>
    <cfRule type="expression" dxfId="1093" priority="38">
      <formula>$C$38&gt;1000000</formula>
    </cfRule>
  </conditionalFormatting>
  <conditionalFormatting sqref="C39">
    <cfRule type="expression" dxfId="1092" priority="35">
      <formula>$C$39&gt;$B$39/2</formula>
    </cfRule>
    <cfRule type="expression" dxfId="1091" priority="36">
      <formula>$C$39&gt;100000</formula>
    </cfRule>
  </conditionalFormatting>
  <conditionalFormatting sqref="N7">
    <cfRule type="expression" dxfId="1090" priority="32">
      <formula>N7="NG"</formula>
    </cfRule>
  </conditionalFormatting>
  <conditionalFormatting sqref="J23:M24 J27:M30 J32:M34">
    <cfRule type="expression" dxfId="1089" priority="14">
      <formula>$I23="追加"</formula>
    </cfRule>
    <cfRule type="expression" dxfId="1088" priority="34">
      <formula>$I23="新規"</formula>
    </cfRule>
  </conditionalFormatting>
  <conditionalFormatting sqref="B37:B39">
    <cfRule type="expression" dxfId="1087" priority="33">
      <formula>($C37+$D37+$E37)&lt;&gt;$B37</formula>
    </cfRule>
  </conditionalFormatting>
  <conditionalFormatting sqref="N37:P39">
    <cfRule type="expression" dxfId="1086" priority="30">
      <formula>N37="NG"</formula>
    </cfRule>
    <cfRule type="expression" dxfId="1085" priority="31">
      <formula>$N19="NG"</formula>
    </cfRule>
  </conditionalFormatting>
  <conditionalFormatting sqref="P40">
    <cfRule type="expression" dxfId="1084" priority="28">
      <formula>P40="NG"</formula>
    </cfRule>
    <cfRule type="expression" dxfId="1083" priority="29">
      <formula>$N22="NG"</formula>
    </cfRule>
  </conditionalFormatting>
  <conditionalFormatting sqref="N58:N59">
    <cfRule type="expression" dxfId="1082" priority="26">
      <formula>N58="NG"</formula>
    </cfRule>
    <cfRule type="expression" dxfId="1081" priority="27">
      <formula>$N41="NG"</formula>
    </cfRule>
  </conditionalFormatting>
  <conditionalFormatting sqref="N63">
    <cfRule type="expression" dxfId="1080" priority="25">
      <formula>N63="NG"</formula>
    </cfRule>
  </conditionalFormatting>
  <conditionalFormatting sqref="N3">
    <cfRule type="expression" dxfId="1079" priority="23">
      <formula>$N3&lt;&gt;"要修正！"</formula>
    </cfRule>
    <cfRule type="expression" dxfId="1078" priority="24">
      <formula>$N3="要修正！"</formula>
    </cfRule>
  </conditionalFormatting>
  <conditionalFormatting sqref="O32:O34 O23:O30">
    <cfRule type="expression" dxfId="1077" priority="44">
      <formula>O23="NG"</formula>
    </cfRule>
  </conditionalFormatting>
  <conditionalFormatting sqref="A57:B57">
    <cfRule type="expression" dxfId="1076" priority="22">
      <formula>$C$39=0</formula>
    </cfRule>
  </conditionalFormatting>
  <conditionalFormatting sqref="O57">
    <cfRule type="expression" dxfId="1075" priority="21">
      <formula>O57="NG"</formula>
    </cfRule>
  </conditionalFormatting>
  <conditionalFormatting sqref="N57">
    <cfRule type="expression" dxfId="1074" priority="19">
      <formula>N57="NG"</formula>
    </cfRule>
    <cfRule type="expression" dxfId="1073" priority="20">
      <formula>$N40="NG"</formula>
    </cfRule>
  </conditionalFormatting>
  <conditionalFormatting sqref="N70">
    <cfRule type="expression" dxfId="1072" priority="18">
      <formula>N70="NG"</formula>
    </cfRule>
  </conditionalFormatting>
  <conditionalFormatting sqref="N23:N34">
    <cfRule type="expression" dxfId="1071" priority="17">
      <formula>N23="NG"</formula>
    </cfRule>
  </conditionalFormatting>
  <conditionalFormatting sqref="O10:O17">
    <cfRule type="expression" dxfId="1070" priority="15">
      <formula>$O10="NG"</formula>
    </cfRule>
    <cfRule type="expression" dxfId="1069" priority="16">
      <formula>$N1048570="NG"</formula>
    </cfRule>
  </conditionalFormatting>
  <conditionalFormatting sqref="P32:P34 P23:P30">
    <cfRule type="expression" dxfId="1068" priority="13">
      <formula>P23="NG"</formula>
    </cfRule>
  </conditionalFormatting>
  <conditionalFormatting sqref="L31:M31">
    <cfRule type="expression" dxfId="1067" priority="10">
      <formula>$I31="追加"</formula>
    </cfRule>
    <cfRule type="expression" dxfId="1066" priority="11">
      <formula>$I31="新規"</formula>
    </cfRule>
  </conditionalFormatting>
  <conditionalFormatting sqref="J31:M31">
    <cfRule type="expression" dxfId="1065" priority="8">
      <formula>$I31="追加"</formula>
    </cfRule>
    <cfRule type="expression" dxfId="1064" priority="9">
      <formula>$I31="新規"</formula>
    </cfRule>
  </conditionalFormatting>
  <conditionalFormatting sqref="O31">
    <cfRule type="expression" dxfId="1063" priority="12">
      <formula>O31="NG"</formula>
    </cfRule>
  </conditionalFormatting>
  <conditionalFormatting sqref="P31">
    <cfRule type="expression" dxfId="1062" priority="7">
      <formula>P31="NG"</formula>
    </cfRule>
  </conditionalFormatting>
  <conditionalFormatting sqref="L25:M26">
    <cfRule type="expression" dxfId="1061" priority="5">
      <formula>$I25="追加"</formula>
    </cfRule>
    <cfRule type="expression" dxfId="1060" priority="6">
      <formula>$I25="新規"</formula>
    </cfRule>
  </conditionalFormatting>
  <conditionalFormatting sqref="J25:M26">
    <cfRule type="expression" dxfId="1059" priority="3">
      <formula>$I25="追加"</formula>
    </cfRule>
    <cfRule type="expression" dxfId="1058" priority="4">
      <formula>$I25="新規"</formula>
    </cfRule>
  </conditionalFormatting>
  <conditionalFormatting sqref="L7">
    <cfRule type="expression" dxfId="1057" priority="2">
      <formula>$L$7="NG"</formula>
    </cfRule>
  </conditionalFormatting>
  <conditionalFormatting sqref="N4:N5">
    <cfRule type="expression" dxfId="105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B86264E-FC5A-4299-93BD-2806DA8C6E80}">
          <x14:formula1>
            <xm:f>リスト!$E$2:$E$22</xm:f>
          </x14:formula1>
          <xm:sqref>D23:D34</xm:sqref>
        </x14:dataValidation>
        <x14:dataValidation type="list" allowBlank="1" showInputMessage="1" showErrorMessage="1" xr:uid="{AD7DBAFD-AE36-46AE-987E-CA029A8F5FEF}">
          <x14:formula1>
            <xm:f>リスト!$D$2:$D$3</xm:f>
          </x14:formula1>
          <xm:sqref>C23:C34</xm:sqref>
        </x14:dataValidation>
        <x14:dataValidation type="list" allowBlank="1" showInputMessage="1" showErrorMessage="1" xr:uid="{5764E493-28B6-46BD-9106-9F3EEE133FBD}">
          <x14:formula1>
            <xm:f>リスト!$C$2:$C$4</xm:f>
          </x14:formula1>
          <xm:sqref>B23:B34</xm:sqref>
        </x14:dataValidation>
        <x14:dataValidation type="list" allowBlank="1" showInputMessage="1" showErrorMessage="1" xr:uid="{601935F6-AC14-4347-A6C7-6C62FDF2BCF4}">
          <x14:formula1>
            <xm:f>リスト!$G$2:$G$4</xm:f>
          </x14:formula1>
          <xm:sqref>I23:I34</xm:sqref>
        </x14:dataValidation>
        <x14:dataValidation type="list" allowBlank="1" showInputMessage="1" showErrorMessage="1" xr:uid="{D085B436-3494-4889-A44B-CA98A151A92A}">
          <x14:formula1>
            <xm:f>リスト!$A$3:$A$9</xm:f>
          </x14:formula1>
          <xm:sqref>F10:F17</xm:sqref>
        </x14:dataValidation>
        <x14:dataValidation type="list" allowBlank="1" showInputMessage="1" showErrorMessage="1" xr:uid="{4F812ACF-C149-4BA8-93E1-F577FE163E20}">
          <x14:formula1>
            <xm:f>リスト!$A$2:$A$9</xm:f>
          </x14:formula1>
          <xm:sqref>G10:G17</xm:sqref>
        </x14:dataValidation>
        <x14:dataValidation type="list" allowBlank="1" showInputMessage="1" showErrorMessage="1" xr:uid="{AAA88B90-77B2-4FC7-8E35-45F5D3C29833}">
          <x14:formula1>
            <xm:f>リスト!$B$2:$B$11</xm:f>
          </x14:formula1>
          <xm:sqref>H10:H17</xm:sqref>
        </x14:dataValidation>
        <x14:dataValidation type="list" allowBlank="1" showInputMessage="1" showErrorMessage="1" xr:uid="{E9FDFF8A-77C5-4761-8B12-DA1CDB21C8DF}">
          <x14:formula1>
            <xm:f>リスト!$H$2:$H$3</xm:f>
          </x14:formula1>
          <xm:sqref>A63:A65 A76:A85</xm:sqref>
        </x14:dataValidation>
        <x14:dataValidation type="list" allowBlank="1" showInputMessage="1" showErrorMessage="1" xr:uid="{6CF57897-341B-4A32-A770-3CEAEF787EC2}">
          <x14:formula1>
            <xm:f>リスト!$H$2:$H$4</xm:f>
          </x14:formula1>
          <xm:sqref>A70:A72 L23:M34</xm:sqref>
        </x14:dataValidation>
        <x14:dataValidation type="list" allowBlank="1" showInputMessage="1" showErrorMessage="1" xr:uid="{4F2476F3-189B-4A24-A50F-DF4F77CD031C}">
          <x14:formula1>
            <xm:f>リスト!$I$2:$I$5</xm:f>
          </x14:formula1>
          <xm:sqref>I10:I17</xm:sqref>
        </x14:dataValidation>
        <x14:dataValidation type="list" allowBlank="1" showInputMessage="1" showErrorMessage="1" xr:uid="{EE95C7B2-890E-4BF3-AD9F-B813C4A3B5D9}">
          <x14:formula1>
            <xm:f>リスト!$J$2:$J$6</xm:f>
          </x14:formula1>
          <xm:sqref>J10:J17</xm:sqref>
        </x14:dataValidation>
        <x14:dataValidation type="list" allowBlank="1" showInputMessage="1" showErrorMessage="1" xr:uid="{207B032D-4CD6-4829-B324-A67154CCA6CC}">
          <x14:formula1>
            <xm:f>リスト!$K$2:$K$3</xm:f>
          </x14:formula1>
          <xm:sqref>A46:A54 A57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586D-898E-4852-8D9D-55862A0DB7E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223" priority="42">
      <formula>$I29="追加"</formula>
    </cfRule>
    <cfRule type="expression" dxfId="4222" priority="43">
      <formula>$I29="新規"</formula>
    </cfRule>
  </conditionalFormatting>
  <conditionalFormatting sqref="F58:K58 A58:A59">
    <cfRule type="expression" dxfId="4221" priority="41">
      <formula>$C$39=0</formula>
    </cfRule>
  </conditionalFormatting>
  <conditionalFormatting sqref="C37">
    <cfRule type="expression" dxfId="4220" priority="39">
      <formula>$C$37&gt;$B$37/2</formula>
    </cfRule>
    <cfRule type="expression" dxfId="4219" priority="40">
      <formula>$C$37&gt;10000000</formula>
    </cfRule>
  </conditionalFormatting>
  <conditionalFormatting sqref="C38">
    <cfRule type="expression" dxfId="4218" priority="37">
      <formula>$C$38&gt;$B$38/2</formula>
    </cfRule>
    <cfRule type="expression" dxfId="4217" priority="38">
      <formula>$C$38&gt;1000000</formula>
    </cfRule>
  </conditionalFormatting>
  <conditionalFormatting sqref="C39">
    <cfRule type="expression" dxfId="4216" priority="35">
      <formula>$C$39&gt;$B$39/2</formula>
    </cfRule>
    <cfRule type="expression" dxfId="4215" priority="36">
      <formula>$C$39&gt;100000</formula>
    </cfRule>
  </conditionalFormatting>
  <conditionalFormatting sqref="N7">
    <cfRule type="expression" dxfId="4214" priority="32">
      <formula>N7="NG"</formula>
    </cfRule>
  </conditionalFormatting>
  <conditionalFormatting sqref="J23:M24 J27:M30 J32:M34">
    <cfRule type="expression" dxfId="4213" priority="14">
      <formula>$I23="追加"</formula>
    </cfRule>
    <cfRule type="expression" dxfId="4212" priority="34">
      <formula>$I23="新規"</formula>
    </cfRule>
  </conditionalFormatting>
  <conditionalFormatting sqref="B37:B39">
    <cfRule type="expression" dxfId="4211" priority="33">
      <formula>($C37+$D37+$E37)&lt;&gt;$B37</formula>
    </cfRule>
  </conditionalFormatting>
  <conditionalFormatting sqref="N37:P39">
    <cfRule type="expression" dxfId="4210" priority="30">
      <formula>N37="NG"</formula>
    </cfRule>
    <cfRule type="expression" dxfId="4209" priority="31">
      <formula>$N19="NG"</formula>
    </cfRule>
  </conditionalFormatting>
  <conditionalFormatting sqref="P40">
    <cfRule type="expression" dxfId="4208" priority="28">
      <formula>P40="NG"</formula>
    </cfRule>
    <cfRule type="expression" dxfId="4207" priority="29">
      <formula>$N22="NG"</formula>
    </cfRule>
  </conditionalFormatting>
  <conditionalFormatting sqref="N58:N59">
    <cfRule type="expression" dxfId="4206" priority="26">
      <formula>N58="NG"</formula>
    </cfRule>
    <cfRule type="expression" dxfId="4205" priority="27">
      <formula>$N41="NG"</formula>
    </cfRule>
  </conditionalFormatting>
  <conditionalFormatting sqref="N63">
    <cfRule type="expression" dxfId="4204" priority="25">
      <formula>N63="NG"</formula>
    </cfRule>
  </conditionalFormatting>
  <conditionalFormatting sqref="N3">
    <cfRule type="expression" dxfId="4203" priority="23">
      <formula>$N3&lt;&gt;"要修正！"</formula>
    </cfRule>
    <cfRule type="expression" dxfId="4202" priority="24">
      <formula>$N3="要修正！"</formula>
    </cfRule>
  </conditionalFormatting>
  <conditionalFormatting sqref="O32:O34 O23:O30">
    <cfRule type="expression" dxfId="4201" priority="44">
      <formula>O23="NG"</formula>
    </cfRule>
  </conditionalFormatting>
  <conditionalFormatting sqref="A57:B57">
    <cfRule type="expression" dxfId="4200" priority="22">
      <formula>$C$39=0</formula>
    </cfRule>
  </conditionalFormatting>
  <conditionalFormatting sqref="O57">
    <cfRule type="expression" dxfId="4199" priority="21">
      <formula>O57="NG"</formula>
    </cfRule>
  </conditionalFormatting>
  <conditionalFormatting sqref="N57">
    <cfRule type="expression" dxfId="4198" priority="19">
      <formula>N57="NG"</formula>
    </cfRule>
    <cfRule type="expression" dxfId="4197" priority="20">
      <formula>$N40="NG"</formula>
    </cfRule>
  </conditionalFormatting>
  <conditionalFormatting sqref="N70">
    <cfRule type="expression" dxfId="4196" priority="18">
      <formula>N70="NG"</formula>
    </cfRule>
  </conditionalFormatting>
  <conditionalFormatting sqref="N23:N34">
    <cfRule type="expression" dxfId="4195" priority="17">
      <formula>N23="NG"</formula>
    </cfRule>
  </conditionalFormatting>
  <conditionalFormatting sqref="O10:O17">
    <cfRule type="expression" dxfId="4194" priority="15">
      <formula>$O10="NG"</formula>
    </cfRule>
    <cfRule type="expression" dxfId="4193" priority="16">
      <formula>$N1048570="NG"</formula>
    </cfRule>
  </conditionalFormatting>
  <conditionalFormatting sqref="P32:P34 P23:P30">
    <cfRule type="expression" dxfId="4192" priority="13">
      <formula>P23="NG"</formula>
    </cfRule>
  </conditionalFormatting>
  <conditionalFormatting sqref="L31:M31">
    <cfRule type="expression" dxfId="4191" priority="10">
      <formula>$I31="追加"</formula>
    </cfRule>
    <cfRule type="expression" dxfId="4190" priority="11">
      <formula>$I31="新規"</formula>
    </cfRule>
  </conditionalFormatting>
  <conditionalFormatting sqref="J31:M31">
    <cfRule type="expression" dxfId="4189" priority="8">
      <formula>$I31="追加"</formula>
    </cfRule>
    <cfRule type="expression" dxfId="4188" priority="9">
      <formula>$I31="新規"</formula>
    </cfRule>
  </conditionalFormatting>
  <conditionalFormatting sqref="O31">
    <cfRule type="expression" dxfId="4187" priority="12">
      <formula>O31="NG"</formula>
    </cfRule>
  </conditionalFormatting>
  <conditionalFormatting sqref="P31">
    <cfRule type="expression" dxfId="4186" priority="7">
      <formula>P31="NG"</formula>
    </cfRule>
  </conditionalFormatting>
  <conditionalFormatting sqref="L25:M26">
    <cfRule type="expression" dxfId="4185" priority="5">
      <formula>$I25="追加"</formula>
    </cfRule>
    <cfRule type="expression" dxfId="4184" priority="6">
      <formula>$I25="新規"</formula>
    </cfRule>
  </conditionalFormatting>
  <conditionalFormatting sqref="J25:M26">
    <cfRule type="expression" dxfId="4183" priority="3">
      <formula>$I25="追加"</formula>
    </cfRule>
    <cfRule type="expression" dxfId="4182" priority="4">
      <formula>$I25="新規"</formula>
    </cfRule>
  </conditionalFormatting>
  <conditionalFormatting sqref="L7">
    <cfRule type="expression" dxfId="4181" priority="2">
      <formula>$L$7="NG"</formula>
    </cfRule>
  </conditionalFormatting>
  <conditionalFormatting sqref="N4:N5">
    <cfRule type="expression" dxfId="418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9E2FD9D-3DB1-462C-8472-C86FD590497A}">
          <x14:formula1>
            <xm:f>リスト!$K$2:$K$3</xm:f>
          </x14:formula1>
          <xm:sqref>A46:A54 A57</xm:sqref>
        </x14:dataValidation>
        <x14:dataValidation type="list" allowBlank="1" showInputMessage="1" showErrorMessage="1" xr:uid="{56EAD274-7A64-4993-8B8D-FBCDFCBA97AB}">
          <x14:formula1>
            <xm:f>リスト!$J$2:$J$6</xm:f>
          </x14:formula1>
          <xm:sqref>J10:J17</xm:sqref>
        </x14:dataValidation>
        <x14:dataValidation type="list" allowBlank="1" showInputMessage="1" showErrorMessage="1" xr:uid="{97304DBD-ADAD-4FD4-8898-82F27FCFA096}">
          <x14:formula1>
            <xm:f>リスト!$I$2:$I$5</xm:f>
          </x14:formula1>
          <xm:sqref>I10:I17</xm:sqref>
        </x14:dataValidation>
        <x14:dataValidation type="list" allowBlank="1" showInputMessage="1" showErrorMessage="1" xr:uid="{000E5AE8-F226-419D-A9F7-826C43453DD9}">
          <x14:formula1>
            <xm:f>リスト!$H$2:$H$4</xm:f>
          </x14:formula1>
          <xm:sqref>A70:A72 L23:M34</xm:sqref>
        </x14:dataValidation>
        <x14:dataValidation type="list" allowBlank="1" showInputMessage="1" showErrorMessage="1" xr:uid="{A19F17B0-7E92-4278-9DC4-6B6C53EF00D6}">
          <x14:formula1>
            <xm:f>リスト!$H$2:$H$3</xm:f>
          </x14:formula1>
          <xm:sqref>A63:A65 A76:A85</xm:sqref>
        </x14:dataValidation>
        <x14:dataValidation type="list" allowBlank="1" showInputMessage="1" showErrorMessage="1" xr:uid="{FAD21C8A-8033-403E-A84E-D246C5EEA0EA}">
          <x14:formula1>
            <xm:f>リスト!$B$2:$B$11</xm:f>
          </x14:formula1>
          <xm:sqref>H10:H17</xm:sqref>
        </x14:dataValidation>
        <x14:dataValidation type="list" allowBlank="1" showInputMessage="1" showErrorMessage="1" xr:uid="{2AC319CB-C750-48D5-9886-36191E978FDA}">
          <x14:formula1>
            <xm:f>リスト!$A$2:$A$9</xm:f>
          </x14:formula1>
          <xm:sqref>G10:G17</xm:sqref>
        </x14:dataValidation>
        <x14:dataValidation type="list" allowBlank="1" showInputMessage="1" showErrorMessage="1" xr:uid="{9B1D01CE-887B-4DBC-9974-7FBA11705B97}">
          <x14:formula1>
            <xm:f>リスト!$A$3:$A$9</xm:f>
          </x14:formula1>
          <xm:sqref>F10:F17</xm:sqref>
        </x14:dataValidation>
        <x14:dataValidation type="list" allowBlank="1" showInputMessage="1" showErrorMessage="1" xr:uid="{2D7B400D-3F4A-4727-A1E4-5B216F2734C1}">
          <x14:formula1>
            <xm:f>リスト!$G$2:$G$4</xm:f>
          </x14:formula1>
          <xm:sqref>I23:I34</xm:sqref>
        </x14:dataValidation>
        <x14:dataValidation type="list" allowBlank="1" showInputMessage="1" showErrorMessage="1" xr:uid="{4FB45D50-E4B1-4715-8092-1485EB3CBC5F}">
          <x14:formula1>
            <xm:f>リスト!$C$2:$C$4</xm:f>
          </x14:formula1>
          <xm:sqref>B23:B34</xm:sqref>
        </x14:dataValidation>
        <x14:dataValidation type="list" allowBlank="1" showInputMessage="1" showErrorMessage="1" xr:uid="{9BE9337B-E950-464D-B301-299C5D729171}">
          <x14:formula1>
            <xm:f>リスト!$D$2:$D$3</xm:f>
          </x14:formula1>
          <xm:sqref>C23:C34</xm:sqref>
        </x14:dataValidation>
        <x14:dataValidation type="list" allowBlank="1" showInputMessage="1" showErrorMessage="1" xr:uid="{38701609-3661-48FA-8228-705063016B72}">
          <x14:formula1>
            <xm:f>リスト!$E$2:$E$22</xm:f>
          </x14:formula1>
          <xm:sqref>D23:D34</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2C46-73FE-4FE2-842A-05276CA1D627}">
  <dimension ref="A1:U85"/>
  <sheetViews>
    <sheetView view="pageBreakPreview"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055" priority="42">
      <formula>$I29="追加"</formula>
    </cfRule>
    <cfRule type="expression" dxfId="1054" priority="43">
      <formula>$I29="新規"</formula>
    </cfRule>
  </conditionalFormatting>
  <conditionalFormatting sqref="F58:K58 A58:A59">
    <cfRule type="expression" dxfId="1053" priority="41">
      <formula>$C$39=0</formula>
    </cfRule>
  </conditionalFormatting>
  <conditionalFormatting sqref="C37">
    <cfRule type="expression" dxfId="1052" priority="39">
      <formula>$C$37&gt;$B$37/2</formula>
    </cfRule>
    <cfRule type="expression" dxfId="1051" priority="40">
      <formula>$C$37&gt;10000000</formula>
    </cfRule>
  </conditionalFormatting>
  <conditionalFormatting sqref="C38">
    <cfRule type="expression" dxfId="1050" priority="37">
      <formula>$C$38&gt;$B$38/2</formula>
    </cfRule>
    <cfRule type="expression" dxfId="1049" priority="38">
      <formula>$C$38&gt;1000000</formula>
    </cfRule>
  </conditionalFormatting>
  <conditionalFormatting sqref="C39">
    <cfRule type="expression" dxfId="1048" priority="35">
      <formula>$C$39&gt;$B$39/2</formula>
    </cfRule>
    <cfRule type="expression" dxfId="1047" priority="36">
      <formula>$C$39&gt;100000</formula>
    </cfRule>
  </conditionalFormatting>
  <conditionalFormatting sqref="N7">
    <cfRule type="expression" dxfId="1046" priority="32">
      <formula>N7="NG"</formula>
    </cfRule>
  </conditionalFormatting>
  <conditionalFormatting sqref="J23:M24 J27:M30 J32:M34">
    <cfRule type="expression" dxfId="1045" priority="14">
      <formula>$I23="追加"</formula>
    </cfRule>
    <cfRule type="expression" dxfId="1044" priority="34">
      <formula>$I23="新規"</formula>
    </cfRule>
  </conditionalFormatting>
  <conditionalFormatting sqref="B37:B39">
    <cfRule type="expression" dxfId="1043" priority="33">
      <formula>($C37+$D37+$E37)&lt;&gt;$B37</formula>
    </cfRule>
  </conditionalFormatting>
  <conditionalFormatting sqref="N37:P39">
    <cfRule type="expression" dxfId="1042" priority="30">
      <formula>N37="NG"</formula>
    </cfRule>
    <cfRule type="expression" dxfId="1041" priority="31">
      <formula>$N19="NG"</formula>
    </cfRule>
  </conditionalFormatting>
  <conditionalFormatting sqref="P40">
    <cfRule type="expression" dxfId="1040" priority="28">
      <formula>P40="NG"</formula>
    </cfRule>
    <cfRule type="expression" dxfId="1039" priority="29">
      <formula>$N22="NG"</formula>
    </cfRule>
  </conditionalFormatting>
  <conditionalFormatting sqref="N58:N59">
    <cfRule type="expression" dxfId="1038" priority="26">
      <formula>N58="NG"</formula>
    </cfRule>
    <cfRule type="expression" dxfId="1037" priority="27">
      <formula>$N41="NG"</formula>
    </cfRule>
  </conditionalFormatting>
  <conditionalFormatting sqref="N63">
    <cfRule type="expression" dxfId="1036" priority="25">
      <formula>N63="NG"</formula>
    </cfRule>
  </conditionalFormatting>
  <conditionalFormatting sqref="N3">
    <cfRule type="expression" dxfId="1035" priority="23">
      <formula>$N3&lt;&gt;"要修正！"</formula>
    </cfRule>
    <cfRule type="expression" dxfId="1034" priority="24">
      <formula>$N3="要修正！"</formula>
    </cfRule>
  </conditionalFormatting>
  <conditionalFormatting sqref="O32:O34 O23:O30">
    <cfRule type="expression" dxfId="1033" priority="44">
      <formula>O23="NG"</formula>
    </cfRule>
  </conditionalFormatting>
  <conditionalFormatting sqref="A57:B57">
    <cfRule type="expression" dxfId="1032" priority="22">
      <formula>$C$39=0</formula>
    </cfRule>
  </conditionalFormatting>
  <conditionalFormatting sqref="O57">
    <cfRule type="expression" dxfId="1031" priority="21">
      <formula>O57="NG"</formula>
    </cfRule>
  </conditionalFormatting>
  <conditionalFormatting sqref="N57">
    <cfRule type="expression" dxfId="1030" priority="19">
      <formula>N57="NG"</formula>
    </cfRule>
    <cfRule type="expression" dxfId="1029" priority="20">
      <formula>$N40="NG"</formula>
    </cfRule>
  </conditionalFormatting>
  <conditionalFormatting sqref="N70">
    <cfRule type="expression" dxfId="1028" priority="18">
      <formula>N70="NG"</formula>
    </cfRule>
  </conditionalFormatting>
  <conditionalFormatting sqref="N23:N34">
    <cfRule type="expression" dxfId="1027" priority="17">
      <formula>N23="NG"</formula>
    </cfRule>
  </conditionalFormatting>
  <conditionalFormatting sqref="O10:O17">
    <cfRule type="expression" dxfId="1026" priority="15">
      <formula>$O10="NG"</formula>
    </cfRule>
    <cfRule type="expression" dxfId="1025" priority="16">
      <formula>$N1048570="NG"</formula>
    </cfRule>
  </conditionalFormatting>
  <conditionalFormatting sqref="P32:P34 P23:P30">
    <cfRule type="expression" dxfId="1024" priority="13">
      <formula>P23="NG"</formula>
    </cfRule>
  </conditionalFormatting>
  <conditionalFormatting sqref="L31:M31">
    <cfRule type="expression" dxfId="1023" priority="10">
      <formula>$I31="追加"</formula>
    </cfRule>
    <cfRule type="expression" dxfId="1022" priority="11">
      <formula>$I31="新規"</formula>
    </cfRule>
  </conditionalFormatting>
  <conditionalFormatting sqref="J31:M31">
    <cfRule type="expression" dxfId="1021" priority="8">
      <formula>$I31="追加"</formula>
    </cfRule>
    <cfRule type="expression" dxfId="1020" priority="9">
      <formula>$I31="新規"</formula>
    </cfRule>
  </conditionalFormatting>
  <conditionalFormatting sqref="O31">
    <cfRule type="expression" dxfId="1019" priority="12">
      <formula>O31="NG"</formula>
    </cfRule>
  </conditionalFormatting>
  <conditionalFormatting sqref="P31">
    <cfRule type="expression" dxfId="1018" priority="7">
      <formula>P31="NG"</formula>
    </cfRule>
  </conditionalFormatting>
  <conditionalFormatting sqref="L25:M26">
    <cfRule type="expression" dxfId="1017" priority="5">
      <formula>$I25="追加"</formula>
    </cfRule>
    <cfRule type="expression" dxfId="1016" priority="6">
      <formula>$I25="新規"</formula>
    </cfRule>
  </conditionalFormatting>
  <conditionalFormatting sqref="J25:M26">
    <cfRule type="expression" dxfId="1015" priority="3">
      <formula>$I25="追加"</formula>
    </cfRule>
    <cfRule type="expression" dxfId="1014" priority="4">
      <formula>$I25="新規"</formula>
    </cfRule>
  </conditionalFormatting>
  <conditionalFormatting sqref="L7">
    <cfRule type="expression" dxfId="1013" priority="2">
      <formula>$L$7="NG"</formula>
    </cfRule>
  </conditionalFormatting>
  <conditionalFormatting sqref="N4:N5">
    <cfRule type="expression" dxfId="101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8688755-3B30-4941-B232-94E15BA4BCA9}">
          <x14:formula1>
            <xm:f>リスト!$E$2:$E$22</xm:f>
          </x14:formula1>
          <xm:sqref>D23:D34</xm:sqref>
        </x14:dataValidation>
        <x14:dataValidation type="list" allowBlank="1" showInputMessage="1" showErrorMessage="1" xr:uid="{8C833BFD-E83D-419C-9514-DBDF51419630}">
          <x14:formula1>
            <xm:f>リスト!$D$2:$D$3</xm:f>
          </x14:formula1>
          <xm:sqref>C23:C34</xm:sqref>
        </x14:dataValidation>
        <x14:dataValidation type="list" allowBlank="1" showInputMessage="1" showErrorMessage="1" xr:uid="{8FE8C1C3-C264-4659-8262-0B6B4D040156}">
          <x14:formula1>
            <xm:f>リスト!$C$2:$C$4</xm:f>
          </x14:formula1>
          <xm:sqref>B23:B34</xm:sqref>
        </x14:dataValidation>
        <x14:dataValidation type="list" allowBlank="1" showInputMessage="1" showErrorMessage="1" xr:uid="{78280601-1F43-49DF-9A0C-AED4C45EB9E3}">
          <x14:formula1>
            <xm:f>リスト!$G$2:$G$4</xm:f>
          </x14:formula1>
          <xm:sqref>I23:I34</xm:sqref>
        </x14:dataValidation>
        <x14:dataValidation type="list" allowBlank="1" showInputMessage="1" showErrorMessage="1" xr:uid="{BE711917-6ABB-4E05-B683-7DB1C3350C07}">
          <x14:formula1>
            <xm:f>リスト!$A$3:$A$9</xm:f>
          </x14:formula1>
          <xm:sqref>F10:F17</xm:sqref>
        </x14:dataValidation>
        <x14:dataValidation type="list" allowBlank="1" showInputMessage="1" showErrorMessage="1" xr:uid="{C00B4E44-DEB8-466C-A957-B2BCB53BD91A}">
          <x14:formula1>
            <xm:f>リスト!$A$2:$A$9</xm:f>
          </x14:formula1>
          <xm:sqref>G10:G17</xm:sqref>
        </x14:dataValidation>
        <x14:dataValidation type="list" allowBlank="1" showInputMessage="1" showErrorMessage="1" xr:uid="{39B9834F-C80D-4F4E-9437-4EDE98481401}">
          <x14:formula1>
            <xm:f>リスト!$B$2:$B$11</xm:f>
          </x14:formula1>
          <xm:sqref>H10:H17</xm:sqref>
        </x14:dataValidation>
        <x14:dataValidation type="list" allowBlank="1" showInputMessage="1" showErrorMessage="1" xr:uid="{B7DE8224-541E-4086-BF4E-C3A451CB4FEB}">
          <x14:formula1>
            <xm:f>リスト!$H$2:$H$3</xm:f>
          </x14:formula1>
          <xm:sqref>A63:A65 A76:A85</xm:sqref>
        </x14:dataValidation>
        <x14:dataValidation type="list" allowBlank="1" showInputMessage="1" showErrorMessage="1" xr:uid="{AA4887EE-2894-4FC8-8E94-EE1E242D2484}">
          <x14:formula1>
            <xm:f>リスト!$H$2:$H$4</xm:f>
          </x14:formula1>
          <xm:sqref>A70:A72 L23:M34</xm:sqref>
        </x14:dataValidation>
        <x14:dataValidation type="list" allowBlank="1" showInputMessage="1" showErrorMessage="1" xr:uid="{351FF967-A632-407F-A50C-1C30F68DF1D9}">
          <x14:formula1>
            <xm:f>リスト!$I$2:$I$5</xm:f>
          </x14:formula1>
          <xm:sqref>I10:I17</xm:sqref>
        </x14:dataValidation>
        <x14:dataValidation type="list" allowBlank="1" showInputMessage="1" showErrorMessage="1" xr:uid="{1E71A94C-995D-497E-A55E-9C80B088BEC4}">
          <x14:formula1>
            <xm:f>リスト!$J$2:$J$6</xm:f>
          </x14:formula1>
          <xm:sqref>J10:J17</xm:sqref>
        </x14:dataValidation>
        <x14:dataValidation type="list" allowBlank="1" showInputMessage="1" showErrorMessage="1" xr:uid="{5ABE358B-38FC-453E-AFBD-65E6B860ED3B}">
          <x14:formula1>
            <xm:f>リスト!$K$2:$K$3</xm:f>
          </x14:formula1>
          <xm:sqref>A46:A54 A57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A752F-906D-42A1-B35A-4BFC8DF1958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1011" priority="42">
      <formula>$I29="追加"</formula>
    </cfRule>
    <cfRule type="expression" dxfId="1010" priority="43">
      <formula>$I29="新規"</formula>
    </cfRule>
  </conditionalFormatting>
  <conditionalFormatting sqref="F58:K58 A58:A59">
    <cfRule type="expression" dxfId="1009" priority="41">
      <formula>$C$39=0</formula>
    </cfRule>
  </conditionalFormatting>
  <conditionalFormatting sqref="C37">
    <cfRule type="expression" dxfId="1008" priority="39">
      <formula>$C$37&gt;$B$37/2</formula>
    </cfRule>
    <cfRule type="expression" dxfId="1007" priority="40">
      <formula>$C$37&gt;10000000</formula>
    </cfRule>
  </conditionalFormatting>
  <conditionalFormatting sqref="C38">
    <cfRule type="expression" dxfId="1006" priority="37">
      <formula>$C$38&gt;$B$38/2</formula>
    </cfRule>
    <cfRule type="expression" dxfId="1005" priority="38">
      <formula>$C$38&gt;1000000</formula>
    </cfRule>
  </conditionalFormatting>
  <conditionalFormatting sqref="C39">
    <cfRule type="expression" dxfId="1004" priority="35">
      <formula>$C$39&gt;$B$39/2</formula>
    </cfRule>
    <cfRule type="expression" dxfId="1003" priority="36">
      <formula>$C$39&gt;100000</formula>
    </cfRule>
  </conditionalFormatting>
  <conditionalFormatting sqref="N7">
    <cfRule type="expression" dxfId="1002" priority="32">
      <formula>N7="NG"</formula>
    </cfRule>
  </conditionalFormatting>
  <conditionalFormatting sqref="J23:M24 J27:M30 J32:M34">
    <cfRule type="expression" dxfId="1001" priority="14">
      <formula>$I23="追加"</formula>
    </cfRule>
    <cfRule type="expression" dxfId="1000" priority="34">
      <formula>$I23="新規"</formula>
    </cfRule>
  </conditionalFormatting>
  <conditionalFormatting sqref="B37:B39">
    <cfRule type="expression" dxfId="999" priority="33">
      <formula>($C37+$D37+$E37)&lt;&gt;$B37</formula>
    </cfRule>
  </conditionalFormatting>
  <conditionalFormatting sqref="N37:P39">
    <cfRule type="expression" dxfId="998" priority="30">
      <formula>N37="NG"</formula>
    </cfRule>
    <cfRule type="expression" dxfId="997" priority="31">
      <formula>$N19="NG"</formula>
    </cfRule>
  </conditionalFormatting>
  <conditionalFormatting sqref="P40">
    <cfRule type="expression" dxfId="996" priority="28">
      <formula>P40="NG"</formula>
    </cfRule>
    <cfRule type="expression" dxfId="995" priority="29">
      <formula>$N22="NG"</formula>
    </cfRule>
  </conditionalFormatting>
  <conditionalFormatting sqref="N58:N59">
    <cfRule type="expression" dxfId="994" priority="26">
      <formula>N58="NG"</formula>
    </cfRule>
    <cfRule type="expression" dxfId="993" priority="27">
      <formula>$N41="NG"</formula>
    </cfRule>
  </conditionalFormatting>
  <conditionalFormatting sqref="N63">
    <cfRule type="expression" dxfId="992" priority="25">
      <formula>N63="NG"</formula>
    </cfRule>
  </conditionalFormatting>
  <conditionalFormatting sqref="N3">
    <cfRule type="expression" dxfId="991" priority="23">
      <formula>$N3&lt;&gt;"要修正！"</formula>
    </cfRule>
    <cfRule type="expression" dxfId="990" priority="24">
      <formula>$N3="要修正！"</formula>
    </cfRule>
  </conditionalFormatting>
  <conditionalFormatting sqref="O32:O34 O23:O30">
    <cfRule type="expression" dxfId="989" priority="44">
      <formula>O23="NG"</formula>
    </cfRule>
  </conditionalFormatting>
  <conditionalFormatting sqref="A57:B57">
    <cfRule type="expression" dxfId="988" priority="22">
      <formula>$C$39=0</formula>
    </cfRule>
  </conditionalFormatting>
  <conditionalFormatting sqref="O57">
    <cfRule type="expression" dxfId="987" priority="21">
      <formula>O57="NG"</formula>
    </cfRule>
  </conditionalFormatting>
  <conditionalFormatting sqref="N57">
    <cfRule type="expression" dxfId="986" priority="19">
      <formula>N57="NG"</formula>
    </cfRule>
    <cfRule type="expression" dxfId="985" priority="20">
      <formula>$N40="NG"</formula>
    </cfRule>
  </conditionalFormatting>
  <conditionalFormatting sqref="N70">
    <cfRule type="expression" dxfId="984" priority="18">
      <formula>N70="NG"</formula>
    </cfRule>
  </conditionalFormatting>
  <conditionalFormatting sqref="N23:N34">
    <cfRule type="expression" dxfId="983" priority="17">
      <formula>N23="NG"</formula>
    </cfRule>
  </conditionalFormatting>
  <conditionalFormatting sqref="O10:O17">
    <cfRule type="expression" dxfId="982" priority="15">
      <formula>$O10="NG"</formula>
    </cfRule>
    <cfRule type="expression" dxfId="981" priority="16">
      <formula>$N1048570="NG"</formula>
    </cfRule>
  </conditionalFormatting>
  <conditionalFormatting sqref="P32:P34 P23:P30">
    <cfRule type="expression" dxfId="980" priority="13">
      <formula>P23="NG"</formula>
    </cfRule>
  </conditionalFormatting>
  <conditionalFormatting sqref="L31:M31">
    <cfRule type="expression" dxfId="979" priority="10">
      <formula>$I31="追加"</formula>
    </cfRule>
    <cfRule type="expression" dxfId="978" priority="11">
      <formula>$I31="新規"</formula>
    </cfRule>
  </conditionalFormatting>
  <conditionalFormatting sqref="J31:M31">
    <cfRule type="expression" dxfId="977" priority="8">
      <formula>$I31="追加"</formula>
    </cfRule>
    <cfRule type="expression" dxfId="976" priority="9">
      <formula>$I31="新規"</formula>
    </cfRule>
  </conditionalFormatting>
  <conditionalFormatting sqref="O31">
    <cfRule type="expression" dxfId="975" priority="12">
      <formula>O31="NG"</formula>
    </cfRule>
  </conditionalFormatting>
  <conditionalFormatting sqref="P31">
    <cfRule type="expression" dxfId="974" priority="7">
      <formula>P31="NG"</formula>
    </cfRule>
  </conditionalFormatting>
  <conditionalFormatting sqref="L25:M26">
    <cfRule type="expression" dxfId="973" priority="5">
      <formula>$I25="追加"</formula>
    </cfRule>
    <cfRule type="expression" dxfId="972" priority="6">
      <formula>$I25="新規"</formula>
    </cfRule>
  </conditionalFormatting>
  <conditionalFormatting sqref="J25:M26">
    <cfRule type="expression" dxfId="971" priority="3">
      <formula>$I25="追加"</formula>
    </cfRule>
    <cfRule type="expression" dxfId="970" priority="4">
      <formula>$I25="新規"</formula>
    </cfRule>
  </conditionalFormatting>
  <conditionalFormatting sqref="L7">
    <cfRule type="expression" dxfId="969" priority="2">
      <formula>$L$7="NG"</formula>
    </cfRule>
  </conditionalFormatting>
  <conditionalFormatting sqref="N4:N5">
    <cfRule type="expression" dxfId="96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E8249D8-3426-44EE-9318-9D2E45DC7D0C}">
          <x14:formula1>
            <xm:f>リスト!$K$2:$K$3</xm:f>
          </x14:formula1>
          <xm:sqref>A46:A54 A57</xm:sqref>
        </x14:dataValidation>
        <x14:dataValidation type="list" allowBlank="1" showInputMessage="1" showErrorMessage="1" xr:uid="{5AD150EF-F03E-4B21-8C93-2BFBD35BF92B}">
          <x14:formula1>
            <xm:f>リスト!$J$2:$J$6</xm:f>
          </x14:formula1>
          <xm:sqref>J10:J17</xm:sqref>
        </x14:dataValidation>
        <x14:dataValidation type="list" allowBlank="1" showInputMessage="1" showErrorMessage="1" xr:uid="{68A75276-E4A2-4563-BBC4-EE032AB1A554}">
          <x14:formula1>
            <xm:f>リスト!$I$2:$I$5</xm:f>
          </x14:formula1>
          <xm:sqref>I10:I17</xm:sqref>
        </x14:dataValidation>
        <x14:dataValidation type="list" allowBlank="1" showInputMessage="1" showErrorMessage="1" xr:uid="{ACA85B03-AA97-4FAE-AB82-B1CD72E727C8}">
          <x14:formula1>
            <xm:f>リスト!$H$2:$H$4</xm:f>
          </x14:formula1>
          <xm:sqref>A70:A72 L23:M34</xm:sqref>
        </x14:dataValidation>
        <x14:dataValidation type="list" allowBlank="1" showInputMessage="1" showErrorMessage="1" xr:uid="{9784F464-F7E4-4DB0-9DDB-50815CAE1DC6}">
          <x14:formula1>
            <xm:f>リスト!$H$2:$H$3</xm:f>
          </x14:formula1>
          <xm:sqref>A63:A65 A76:A85</xm:sqref>
        </x14:dataValidation>
        <x14:dataValidation type="list" allowBlank="1" showInputMessage="1" showErrorMessage="1" xr:uid="{EC449ED1-4B79-45AE-B74B-F5B1E01DDB10}">
          <x14:formula1>
            <xm:f>リスト!$B$2:$B$11</xm:f>
          </x14:formula1>
          <xm:sqref>H10:H17</xm:sqref>
        </x14:dataValidation>
        <x14:dataValidation type="list" allowBlank="1" showInputMessage="1" showErrorMessage="1" xr:uid="{7B30F153-E4ED-423F-95E9-B21EDF6E61A9}">
          <x14:formula1>
            <xm:f>リスト!$A$2:$A$9</xm:f>
          </x14:formula1>
          <xm:sqref>G10:G17</xm:sqref>
        </x14:dataValidation>
        <x14:dataValidation type="list" allowBlank="1" showInputMessage="1" showErrorMessage="1" xr:uid="{D85E46CB-D856-4A91-A070-8E78B68F527F}">
          <x14:formula1>
            <xm:f>リスト!$A$3:$A$9</xm:f>
          </x14:formula1>
          <xm:sqref>F10:F17</xm:sqref>
        </x14:dataValidation>
        <x14:dataValidation type="list" allowBlank="1" showInputMessage="1" showErrorMessage="1" xr:uid="{93879E09-3887-4A40-930F-9AB09EEBDEA5}">
          <x14:formula1>
            <xm:f>リスト!$G$2:$G$4</xm:f>
          </x14:formula1>
          <xm:sqref>I23:I34</xm:sqref>
        </x14:dataValidation>
        <x14:dataValidation type="list" allowBlank="1" showInputMessage="1" showErrorMessage="1" xr:uid="{1A1F0B6A-22F8-463E-8541-8D95C1F02392}">
          <x14:formula1>
            <xm:f>リスト!$C$2:$C$4</xm:f>
          </x14:formula1>
          <xm:sqref>B23:B34</xm:sqref>
        </x14:dataValidation>
        <x14:dataValidation type="list" allowBlank="1" showInputMessage="1" showErrorMessage="1" xr:uid="{7CE0C831-0F9C-4A4F-B9FC-0BA34B84F0C0}">
          <x14:formula1>
            <xm:f>リスト!$D$2:$D$3</xm:f>
          </x14:formula1>
          <xm:sqref>C23:C34</xm:sqref>
        </x14:dataValidation>
        <x14:dataValidation type="list" allowBlank="1" showInputMessage="1" showErrorMessage="1" xr:uid="{CB58A966-B3CD-404A-9F0C-C4376300D460}">
          <x14:formula1>
            <xm:f>リスト!$E$2:$E$22</xm:f>
          </x14:formula1>
          <xm:sqref>D23:D34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D1F8-0F7F-4C08-9B58-DB772EEFD14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967" priority="42">
      <formula>$I29="追加"</formula>
    </cfRule>
    <cfRule type="expression" dxfId="966" priority="43">
      <formula>$I29="新規"</formula>
    </cfRule>
  </conditionalFormatting>
  <conditionalFormatting sqref="F58:K58 A58:A59">
    <cfRule type="expression" dxfId="965" priority="41">
      <formula>$C$39=0</formula>
    </cfRule>
  </conditionalFormatting>
  <conditionalFormatting sqref="C37">
    <cfRule type="expression" dxfId="964" priority="39">
      <formula>$C$37&gt;$B$37/2</formula>
    </cfRule>
    <cfRule type="expression" dxfId="963" priority="40">
      <formula>$C$37&gt;10000000</formula>
    </cfRule>
  </conditionalFormatting>
  <conditionalFormatting sqref="C38">
    <cfRule type="expression" dxfId="962" priority="37">
      <formula>$C$38&gt;$B$38/2</formula>
    </cfRule>
    <cfRule type="expression" dxfId="961" priority="38">
      <formula>$C$38&gt;1000000</formula>
    </cfRule>
  </conditionalFormatting>
  <conditionalFormatting sqref="C39">
    <cfRule type="expression" dxfId="960" priority="35">
      <formula>$C$39&gt;$B$39/2</formula>
    </cfRule>
    <cfRule type="expression" dxfId="959" priority="36">
      <formula>$C$39&gt;100000</formula>
    </cfRule>
  </conditionalFormatting>
  <conditionalFormatting sqref="N7">
    <cfRule type="expression" dxfId="958" priority="32">
      <formula>N7="NG"</formula>
    </cfRule>
  </conditionalFormatting>
  <conditionalFormatting sqref="J23:M24 J27:M30 J32:M34">
    <cfRule type="expression" dxfId="957" priority="14">
      <formula>$I23="追加"</formula>
    </cfRule>
    <cfRule type="expression" dxfId="956" priority="34">
      <formula>$I23="新規"</formula>
    </cfRule>
  </conditionalFormatting>
  <conditionalFormatting sqref="B37:B39">
    <cfRule type="expression" dxfId="955" priority="33">
      <formula>($C37+$D37+$E37)&lt;&gt;$B37</formula>
    </cfRule>
  </conditionalFormatting>
  <conditionalFormatting sqref="N37:P39">
    <cfRule type="expression" dxfId="954" priority="30">
      <formula>N37="NG"</formula>
    </cfRule>
    <cfRule type="expression" dxfId="953" priority="31">
      <formula>$N19="NG"</formula>
    </cfRule>
  </conditionalFormatting>
  <conditionalFormatting sqref="P40">
    <cfRule type="expression" dxfId="952" priority="28">
      <formula>P40="NG"</formula>
    </cfRule>
    <cfRule type="expression" dxfId="951" priority="29">
      <formula>$N22="NG"</formula>
    </cfRule>
  </conditionalFormatting>
  <conditionalFormatting sqref="N58:N59">
    <cfRule type="expression" dxfId="950" priority="26">
      <formula>N58="NG"</formula>
    </cfRule>
    <cfRule type="expression" dxfId="949" priority="27">
      <formula>$N41="NG"</formula>
    </cfRule>
  </conditionalFormatting>
  <conditionalFormatting sqref="N63">
    <cfRule type="expression" dxfId="948" priority="25">
      <formula>N63="NG"</formula>
    </cfRule>
  </conditionalFormatting>
  <conditionalFormatting sqref="N3">
    <cfRule type="expression" dxfId="947" priority="23">
      <formula>$N3&lt;&gt;"要修正！"</formula>
    </cfRule>
    <cfRule type="expression" dxfId="946" priority="24">
      <formula>$N3="要修正！"</formula>
    </cfRule>
  </conditionalFormatting>
  <conditionalFormatting sqref="O32:O34 O23:O30">
    <cfRule type="expression" dxfId="945" priority="44">
      <formula>O23="NG"</formula>
    </cfRule>
  </conditionalFormatting>
  <conditionalFormatting sqref="A57:B57">
    <cfRule type="expression" dxfId="944" priority="22">
      <formula>$C$39=0</formula>
    </cfRule>
  </conditionalFormatting>
  <conditionalFormatting sqref="O57">
    <cfRule type="expression" dxfId="943" priority="21">
      <formula>O57="NG"</formula>
    </cfRule>
  </conditionalFormatting>
  <conditionalFormatting sqref="N57">
    <cfRule type="expression" dxfId="942" priority="19">
      <formula>N57="NG"</formula>
    </cfRule>
    <cfRule type="expression" dxfId="941" priority="20">
      <formula>$N40="NG"</formula>
    </cfRule>
  </conditionalFormatting>
  <conditionalFormatting sqref="N70">
    <cfRule type="expression" dxfId="940" priority="18">
      <formula>N70="NG"</formula>
    </cfRule>
  </conditionalFormatting>
  <conditionalFormatting sqref="N23:N34">
    <cfRule type="expression" dxfId="939" priority="17">
      <formula>N23="NG"</formula>
    </cfRule>
  </conditionalFormatting>
  <conditionalFormatting sqref="O10:O17">
    <cfRule type="expression" dxfId="938" priority="15">
      <formula>$O10="NG"</formula>
    </cfRule>
    <cfRule type="expression" dxfId="937" priority="16">
      <formula>$N1048570="NG"</formula>
    </cfRule>
  </conditionalFormatting>
  <conditionalFormatting sqref="P32:P34 P23:P30">
    <cfRule type="expression" dxfId="936" priority="13">
      <formula>P23="NG"</formula>
    </cfRule>
  </conditionalFormatting>
  <conditionalFormatting sqref="L31:M31">
    <cfRule type="expression" dxfId="935" priority="10">
      <formula>$I31="追加"</formula>
    </cfRule>
    <cfRule type="expression" dxfId="934" priority="11">
      <formula>$I31="新規"</formula>
    </cfRule>
  </conditionalFormatting>
  <conditionalFormatting sqref="J31:M31">
    <cfRule type="expression" dxfId="933" priority="8">
      <formula>$I31="追加"</formula>
    </cfRule>
    <cfRule type="expression" dxfId="932" priority="9">
      <formula>$I31="新規"</formula>
    </cfRule>
  </conditionalFormatting>
  <conditionalFormatting sqref="O31">
    <cfRule type="expression" dxfId="931" priority="12">
      <formula>O31="NG"</formula>
    </cfRule>
  </conditionalFormatting>
  <conditionalFormatting sqref="P31">
    <cfRule type="expression" dxfId="930" priority="7">
      <formula>P31="NG"</formula>
    </cfRule>
  </conditionalFormatting>
  <conditionalFormatting sqref="L25:M26">
    <cfRule type="expression" dxfId="929" priority="5">
      <formula>$I25="追加"</formula>
    </cfRule>
    <cfRule type="expression" dxfId="928" priority="6">
      <formula>$I25="新規"</formula>
    </cfRule>
  </conditionalFormatting>
  <conditionalFormatting sqref="J25:M26">
    <cfRule type="expression" dxfId="927" priority="3">
      <formula>$I25="追加"</formula>
    </cfRule>
    <cfRule type="expression" dxfId="926" priority="4">
      <formula>$I25="新規"</formula>
    </cfRule>
  </conditionalFormatting>
  <conditionalFormatting sqref="L7">
    <cfRule type="expression" dxfId="925" priority="2">
      <formula>$L$7="NG"</formula>
    </cfRule>
  </conditionalFormatting>
  <conditionalFormatting sqref="N4:N5">
    <cfRule type="expression" dxfId="92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1E949F5-6D6A-42BB-855F-5CC48D833485}">
          <x14:formula1>
            <xm:f>リスト!$K$2:$K$3</xm:f>
          </x14:formula1>
          <xm:sqref>A46:A54 A57</xm:sqref>
        </x14:dataValidation>
        <x14:dataValidation type="list" allowBlank="1" showInputMessage="1" showErrorMessage="1" xr:uid="{F0B055C6-A165-47B7-A78E-0D992974455F}">
          <x14:formula1>
            <xm:f>リスト!$J$2:$J$6</xm:f>
          </x14:formula1>
          <xm:sqref>J10:J17</xm:sqref>
        </x14:dataValidation>
        <x14:dataValidation type="list" allowBlank="1" showInputMessage="1" showErrorMessage="1" xr:uid="{0DC06D30-FF98-49D5-B956-2299DA1350D4}">
          <x14:formula1>
            <xm:f>リスト!$I$2:$I$5</xm:f>
          </x14:formula1>
          <xm:sqref>I10:I17</xm:sqref>
        </x14:dataValidation>
        <x14:dataValidation type="list" allowBlank="1" showInputMessage="1" showErrorMessage="1" xr:uid="{6BC85A4C-DAAC-4826-8240-867A641DC2DD}">
          <x14:formula1>
            <xm:f>リスト!$H$2:$H$4</xm:f>
          </x14:formula1>
          <xm:sqref>A70:A72 L23:M34</xm:sqref>
        </x14:dataValidation>
        <x14:dataValidation type="list" allowBlank="1" showInputMessage="1" showErrorMessage="1" xr:uid="{031935F0-8497-41D1-93D0-5F347B003C63}">
          <x14:formula1>
            <xm:f>リスト!$H$2:$H$3</xm:f>
          </x14:formula1>
          <xm:sqref>A63:A65 A76:A85</xm:sqref>
        </x14:dataValidation>
        <x14:dataValidation type="list" allowBlank="1" showInputMessage="1" showErrorMessage="1" xr:uid="{EB95AA9A-E7F8-4CD3-A486-19A2E8F29728}">
          <x14:formula1>
            <xm:f>リスト!$B$2:$B$11</xm:f>
          </x14:formula1>
          <xm:sqref>H10:H17</xm:sqref>
        </x14:dataValidation>
        <x14:dataValidation type="list" allowBlank="1" showInputMessage="1" showErrorMessage="1" xr:uid="{1D1EE5ED-1C7B-47B7-9993-C217CC2F3721}">
          <x14:formula1>
            <xm:f>リスト!$A$2:$A$9</xm:f>
          </x14:formula1>
          <xm:sqref>G10:G17</xm:sqref>
        </x14:dataValidation>
        <x14:dataValidation type="list" allowBlank="1" showInputMessage="1" showErrorMessage="1" xr:uid="{027BC791-1C61-44EC-89C7-43B189ED778C}">
          <x14:formula1>
            <xm:f>リスト!$A$3:$A$9</xm:f>
          </x14:formula1>
          <xm:sqref>F10:F17</xm:sqref>
        </x14:dataValidation>
        <x14:dataValidation type="list" allowBlank="1" showInputMessage="1" showErrorMessage="1" xr:uid="{59C58777-1304-490F-A45B-0414BD38AC95}">
          <x14:formula1>
            <xm:f>リスト!$G$2:$G$4</xm:f>
          </x14:formula1>
          <xm:sqref>I23:I34</xm:sqref>
        </x14:dataValidation>
        <x14:dataValidation type="list" allowBlank="1" showInputMessage="1" showErrorMessage="1" xr:uid="{AF485F2B-EED3-4528-A699-646389AA6ED9}">
          <x14:formula1>
            <xm:f>リスト!$C$2:$C$4</xm:f>
          </x14:formula1>
          <xm:sqref>B23:B34</xm:sqref>
        </x14:dataValidation>
        <x14:dataValidation type="list" allowBlank="1" showInputMessage="1" showErrorMessage="1" xr:uid="{3730644C-E262-4CCC-B0AD-286EE823D994}">
          <x14:formula1>
            <xm:f>リスト!$D$2:$D$3</xm:f>
          </x14:formula1>
          <xm:sqref>C23:C34</xm:sqref>
        </x14:dataValidation>
        <x14:dataValidation type="list" allowBlank="1" showInputMessage="1" showErrorMessage="1" xr:uid="{1BA6015C-10C1-477B-9052-8B9110FBF532}">
          <x14:formula1>
            <xm:f>リスト!$E$2:$E$22</xm:f>
          </x14:formula1>
          <xm:sqref>D23:D34</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131C6-1A7F-4E4D-9A68-E2D6073D52B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923" priority="42">
      <formula>$I29="追加"</formula>
    </cfRule>
    <cfRule type="expression" dxfId="922" priority="43">
      <formula>$I29="新規"</formula>
    </cfRule>
  </conditionalFormatting>
  <conditionalFormatting sqref="F58:K58 A58:A59">
    <cfRule type="expression" dxfId="921" priority="41">
      <formula>$C$39=0</formula>
    </cfRule>
  </conditionalFormatting>
  <conditionalFormatting sqref="C37">
    <cfRule type="expression" dxfId="920" priority="39">
      <formula>$C$37&gt;$B$37/2</formula>
    </cfRule>
    <cfRule type="expression" dxfId="919" priority="40">
      <formula>$C$37&gt;10000000</formula>
    </cfRule>
  </conditionalFormatting>
  <conditionalFormatting sqref="C38">
    <cfRule type="expression" dxfId="918" priority="37">
      <formula>$C$38&gt;$B$38/2</formula>
    </cfRule>
    <cfRule type="expression" dxfId="917" priority="38">
      <formula>$C$38&gt;1000000</formula>
    </cfRule>
  </conditionalFormatting>
  <conditionalFormatting sqref="C39">
    <cfRule type="expression" dxfId="916" priority="35">
      <formula>$C$39&gt;$B$39/2</formula>
    </cfRule>
    <cfRule type="expression" dxfId="915" priority="36">
      <formula>$C$39&gt;100000</formula>
    </cfRule>
  </conditionalFormatting>
  <conditionalFormatting sqref="N7">
    <cfRule type="expression" dxfId="914" priority="32">
      <formula>N7="NG"</formula>
    </cfRule>
  </conditionalFormatting>
  <conditionalFormatting sqref="J23:M24 J27:M30 J32:M34">
    <cfRule type="expression" dxfId="913" priority="14">
      <formula>$I23="追加"</formula>
    </cfRule>
    <cfRule type="expression" dxfId="912" priority="34">
      <formula>$I23="新規"</formula>
    </cfRule>
  </conditionalFormatting>
  <conditionalFormatting sqref="B37:B39">
    <cfRule type="expression" dxfId="911" priority="33">
      <formula>($C37+$D37+$E37)&lt;&gt;$B37</formula>
    </cfRule>
  </conditionalFormatting>
  <conditionalFormatting sqref="N37:P39">
    <cfRule type="expression" dxfId="910" priority="30">
      <formula>N37="NG"</formula>
    </cfRule>
    <cfRule type="expression" dxfId="909" priority="31">
      <formula>$N19="NG"</formula>
    </cfRule>
  </conditionalFormatting>
  <conditionalFormatting sqref="P40">
    <cfRule type="expression" dxfId="908" priority="28">
      <formula>P40="NG"</formula>
    </cfRule>
    <cfRule type="expression" dxfId="907" priority="29">
      <formula>$N22="NG"</formula>
    </cfRule>
  </conditionalFormatting>
  <conditionalFormatting sqref="N58:N59">
    <cfRule type="expression" dxfId="906" priority="26">
      <formula>N58="NG"</formula>
    </cfRule>
    <cfRule type="expression" dxfId="905" priority="27">
      <formula>$N41="NG"</formula>
    </cfRule>
  </conditionalFormatting>
  <conditionalFormatting sqref="N63">
    <cfRule type="expression" dxfId="904" priority="25">
      <formula>N63="NG"</formula>
    </cfRule>
  </conditionalFormatting>
  <conditionalFormatting sqref="N3">
    <cfRule type="expression" dxfId="903" priority="23">
      <formula>$N3&lt;&gt;"要修正！"</formula>
    </cfRule>
    <cfRule type="expression" dxfId="902" priority="24">
      <formula>$N3="要修正！"</formula>
    </cfRule>
  </conditionalFormatting>
  <conditionalFormatting sqref="O32:O34 O23:O30">
    <cfRule type="expression" dxfId="901" priority="44">
      <formula>O23="NG"</formula>
    </cfRule>
  </conditionalFormatting>
  <conditionalFormatting sqref="A57:B57">
    <cfRule type="expression" dxfId="900" priority="22">
      <formula>$C$39=0</formula>
    </cfRule>
  </conditionalFormatting>
  <conditionalFormatting sqref="O57">
    <cfRule type="expression" dxfId="899" priority="21">
      <formula>O57="NG"</formula>
    </cfRule>
  </conditionalFormatting>
  <conditionalFormatting sqref="N57">
    <cfRule type="expression" dxfId="898" priority="19">
      <formula>N57="NG"</formula>
    </cfRule>
    <cfRule type="expression" dxfId="897" priority="20">
      <formula>$N40="NG"</formula>
    </cfRule>
  </conditionalFormatting>
  <conditionalFormatting sqref="N70">
    <cfRule type="expression" dxfId="896" priority="18">
      <formula>N70="NG"</formula>
    </cfRule>
  </conditionalFormatting>
  <conditionalFormatting sqref="N23:N34">
    <cfRule type="expression" dxfId="895" priority="17">
      <formula>N23="NG"</formula>
    </cfRule>
  </conditionalFormatting>
  <conditionalFormatting sqref="O10:O17">
    <cfRule type="expression" dxfId="894" priority="15">
      <formula>$O10="NG"</formula>
    </cfRule>
    <cfRule type="expression" dxfId="893" priority="16">
      <formula>$N1048570="NG"</formula>
    </cfRule>
  </conditionalFormatting>
  <conditionalFormatting sqref="P32:P34 P23:P30">
    <cfRule type="expression" dxfId="892" priority="13">
      <formula>P23="NG"</formula>
    </cfRule>
  </conditionalFormatting>
  <conditionalFormatting sqref="L31:M31">
    <cfRule type="expression" dxfId="891" priority="10">
      <formula>$I31="追加"</formula>
    </cfRule>
    <cfRule type="expression" dxfId="890" priority="11">
      <formula>$I31="新規"</formula>
    </cfRule>
  </conditionalFormatting>
  <conditionalFormatting sqref="J31:M31">
    <cfRule type="expression" dxfId="889" priority="8">
      <formula>$I31="追加"</formula>
    </cfRule>
    <cfRule type="expression" dxfId="888" priority="9">
      <formula>$I31="新規"</formula>
    </cfRule>
  </conditionalFormatting>
  <conditionalFormatting sqref="O31">
    <cfRule type="expression" dxfId="887" priority="12">
      <formula>O31="NG"</formula>
    </cfRule>
  </conditionalFormatting>
  <conditionalFormatting sqref="P31">
    <cfRule type="expression" dxfId="886" priority="7">
      <formula>P31="NG"</formula>
    </cfRule>
  </conditionalFormatting>
  <conditionalFormatting sqref="L25:M26">
    <cfRule type="expression" dxfId="885" priority="5">
      <formula>$I25="追加"</formula>
    </cfRule>
    <cfRule type="expression" dxfId="884" priority="6">
      <formula>$I25="新規"</formula>
    </cfRule>
  </conditionalFormatting>
  <conditionalFormatting sqref="J25:M26">
    <cfRule type="expression" dxfId="883" priority="3">
      <formula>$I25="追加"</formula>
    </cfRule>
    <cfRule type="expression" dxfId="882" priority="4">
      <formula>$I25="新規"</formula>
    </cfRule>
  </conditionalFormatting>
  <conditionalFormatting sqref="L7">
    <cfRule type="expression" dxfId="881" priority="2">
      <formula>$L$7="NG"</formula>
    </cfRule>
  </conditionalFormatting>
  <conditionalFormatting sqref="N4:N5">
    <cfRule type="expression" dxfId="88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76095DB-D7C7-4B39-93B4-08B86E37FF2E}">
          <x14:formula1>
            <xm:f>リスト!$E$2:$E$22</xm:f>
          </x14:formula1>
          <xm:sqref>D23:D34</xm:sqref>
        </x14:dataValidation>
        <x14:dataValidation type="list" allowBlank="1" showInputMessage="1" showErrorMessage="1" xr:uid="{5911D0EB-277F-4D24-8FD7-730CD3F8E4B6}">
          <x14:formula1>
            <xm:f>リスト!$D$2:$D$3</xm:f>
          </x14:formula1>
          <xm:sqref>C23:C34</xm:sqref>
        </x14:dataValidation>
        <x14:dataValidation type="list" allowBlank="1" showInputMessage="1" showErrorMessage="1" xr:uid="{0E061A3D-6390-4853-A80E-F2960C1882DF}">
          <x14:formula1>
            <xm:f>リスト!$C$2:$C$4</xm:f>
          </x14:formula1>
          <xm:sqref>B23:B34</xm:sqref>
        </x14:dataValidation>
        <x14:dataValidation type="list" allowBlank="1" showInputMessage="1" showErrorMessage="1" xr:uid="{857C96E4-EEA1-4909-A04C-05EB0D1962CF}">
          <x14:formula1>
            <xm:f>リスト!$G$2:$G$4</xm:f>
          </x14:formula1>
          <xm:sqref>I23:I34</xm:sqref>
        </x14:dataValidation>
        <x14:dataValidation type="list" allowBlank="1" showInputMessage="1" showErrorMessage="1" xr:uid="{95F20590-EF90-41AA-AC1C-A5EFD92BB6C9}">
          <x14:formula1>
            <xm:f>リスト!$A$3:$A$9</xm:f>
          </x14:formula1>
          <xm:sqref>F10:F17</xm:sqref>
        </x14:dataValidation>
        <x14:dataValidation type="list" allowBlank="1" showInputMessage="1" showErrorMessage="1" xr:uid="{38A85021-FD88-459A-8C54-B4DB21E1C399}">
          <x14:formula1>
            <xm:f>リスト!$A$2:$A$9</xm:f>
          </x14:formula1>
          <xm:sqref>G10:G17</xm:sqref>
        </x14:dataValidation>
        <x14:dataValidation type="list" allowBlank="1" showInputMessage="1" showErrorMessage="1" xr:uid="{0E10FA54-01F2-4C03-8F29-E0707B8FA368}">
          <x14:formula1>
            <xm:f>リスト!$B$2:$B$11</xm:f>
          </x14:formula1>
          <xm:sqref>H10:H17</xm:sqref>
        </x14:dataValidation>
        <x14:dataValidation type="list" allowBlank="1" showInputMessage="1" showErrorMessage="1" xr:uid="{B940F023-E10A-4C57-9C48-2EF3E4D4AE39}">
          <x14:formula1>
            <xm:f>リスト!$H$2:$H$3</xm:f>
          </x14:formula1>
          <xm:sqref>A63:A65 A76:A85</xm:sqref>
        </x14:dataValidation>
        <x14:dataValidation type="list" allowBlank="1" showInputMessage="1" showErrorMessage="1" xr:uid="{2811664B-65EC-497C-AEBC-CBD7FD81B9ED}">
          <x14:formula1>
            <xm:f>リスト!$H$2:$H$4</xm:f>
          </x14:formula1>
          <xm:sqref>A70:A72 L23:M34</xm:sqref>
        </x14:dataValidation>
        <x14:dataValidation type="list" allowBlank="1" showInputMessage="1" showErrorMessage="1" xr:uid="{16728F00-570E-48AE-8FB1-B052B97BB9F3}">
          <x14:formula1>
            <xm:f>リスト!$I$2:$I$5</xm:f>
          </x14:formula1>
          <xm:sqref>I10:I17</xm:sqref>
        </x14:dataValidation>
        <x14:dataValidation type="list" allowBlank="1" showInputMessage="1" showErrorMessage="1" xr:uid="{3D1BFAA7-5C3B-4854-A97B-51A5E7D74147}">
          <x14:formula1>
            <xm:f>リスト!$J$2:$J$6</xm:f>
          </x14:formula1>
          <xm:sqref>J10:J17</xm:sqref>
        </x14:dataValidation>
        <x14:dataValidation type="list" allowBlank="1" showInputMessage="1" showErrorMessage="1" xr:uid="{942A89CB-EF55-4AB8-97B8-D94020BCEE71}">
          <x14:formula1>
            <xm:f>リスト!$K$2:$K$3</xm:f>
          </x14:formula1>
          <xm:sqref>A46:A54 A57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611A-8D94-4779-AD90-3D57AC883DF5}">
  <dimension ref="A1:U85"/>
  <sheetViews>
    <sheetView view="pageBreakPreview" topLeftCell="C1" zoomScaleNormal="100" zoomScaleSheetLayoutView="100" workbookViewId="0">
      <selection activeCell="N14" sqref="N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879" priority="42">
      <formula>$I29="追加"</formula>
    </cfRule>
    <cfRule type="expression" dxfId="878" priority="43">
      <formula>$I29="新規"</formula>
    </cfRule>
  </conditionalFormatting>
  <conditionalFormatting sqref="F58:K58 A58:A59">
    <cfRule type="expression" dxfId="877" priority="41">
      <formula>$C$39=0</formula>
    </cfRule>
  </conditionalFormatting>
  <conditionalFormatting sqref="C37">
    <cfRule type="expression" dxfId="876" priority="39">
      <formula>$C$37&gt;$B$37/2</formula>
    </cfRule>
    <cfRule type="expression" dxfId="875" priority="40">
      <formula>$C$37&gt;10000000</formula>
    </cfRule>
  </conditionalFormatting>
  <conditionalFormatting sqref="C38">
    <cfRule type="expression" dxfId="874" priority="37">
      <formula>$C$38&gt;$B$38/2</formula>
    </cfRule>
    <cfRule type="expression" dxfId="873" priority="38">
      <formula>$C$38&gt;1000000</formula>
    </cfRule>
  </conditionalFormatting>
  <conditionalFormatting sqref="C39">
    <cfRule type="expression" dxfId="872" priority="35">
      <formula>$C$39&gt;$B$39/2</formula>
    </cfRule>
    <cfRule type="expression" dxfId="871" priority="36">
      <formula>$C$39&gt;100000</formula>
    </cfRule>
  </conditionalFormatting>
  <conditionalFormatting sqref="N7">
    <cfRule type="expression" dxfId="870" priority="32">
      <formula>N7="NG"</formula>
    </cfRule>
  </conditionalFormatting>
  <conditionalFormatting sqref="J23:M24 J27:M30 J32:M34">
    <cfRule type="expression" dxfId="869" priority="14">
      <formula>$I23="追加"</formula>
    </cfRule>
    <cfRule type="expression" dxfId="868" priority="34">
      <formula>$I23="新規"</formula>
    </cfRule>
  </conditionalFormatting>
  <conditionalFormatting sqref="B37:B39">
    <cfRule type="expression" dxfId="867" priority="33">
      <formula>($C37+$D37+$E37)&lt;&gt;$B37</formula>
    </cfRule>
  </conditionalFormatting>
  <conditionalFormatting sqref="N37:P39">
    <cfRule type="expression" dxfId="866" priority="30">
      <formula>N37="NG"</formula>
    </cfRule>
    <cfRule type="expression" dxfId="865" priority="31">
      <formula>$N19="NG"</formula>
    </cfRule>
  </conditionalFormatting>
  <conditionalFormatting sqref="P40">
    <cfRule type="expression" dxfId="864" priority="28">
      <formula>P40="NG"</formula>
    </cfRule>
    <cfRule type="expression" dxfId="863" priority="29">
      <formula>$N22="NG"</formula>
    </cfRule>
  </conditionalFormatting>
  <conditionalFormatting sqref="N58:N59">
    <cfRule type="expression" dxfId="862" priority="26">
      <formula>N58="NG"</formula>
    </cfRule>
    <cfRule type="expression" dxfId="861" priority="27">
      <formula>$N41="NG"</formula>
    </cfRule>
  </conditionalFormatting>
  <conditionalFormatting sqref="N63">
    <cfRule type="expression" dxfId="860" priority="25">
      <formula>N63="NG"</formula>
    </cfRule>
  </conditionalFormatting>
  <conditionalFormatting sqref="N3">
    <cfRule type="expression" dxfId="859" priority="23">
      <formula>$N3&lt;&gt;"要修正！"</formula>
    </cfRule>
    <cfRule type="expression" dxfId="858" priority="24">
      <formula>$N3="要修正！"</formula>
    </cfRule>
  </conditionalFormatting>
  <conditionalFormatting sqref="O32:O34 O23:O30">
    <cfRule type="expression" dxfId="857" priority="44">
      <formula>O23="NG"</formula>
    </cfRule>
  </conditionalFormatting>
  <conditionalFormatting sqref="A57:B57">
    <cfRule type="expression" dxfId="856" priority="22">
      <formula>$C$39=0</formula>
    </cfRule>
  </conditionalFormatting>
  <conditionalFormatting sqref="O57">
    <cfRule type="expression" dxfId="855" priority="21">
      <formula>O57="NG"</formula>
    </cfRule>
  </conditionalFormatting>
  <conditionalFormatting sqref="N57">
    <cfRule type="expression" dxfId="854" priority="19">
      <formula>N57="NG"</formula>
    </cfRule>
    <cfRule type="expression" dxfId="853" priority="20">
      <formula>$N40="NG"</formula>
    </cfRule>
  </conditionalFormatting>
  <conditionalFormatting sqref="N70">
    <cfRule type="expression" dxfId="852" priority="18">
      <formula>N70="NG"</formula>
    </cfRule>
  </conditionalFormatting>
  <conditionalFormatting sqref="N23:N34">
    <cfRule type="expression" dxfId="851" priority="17">
      <formula>N23="NG"</formula>
    </cfRule>
  </conditionalFormatting>
  <conditionalFormatting sqref="O10:O17">
    <cfRule type="expression" dxfId="850" priority="15">
      <formula>$O10="NG"</formula>
    </cfRule>
    <cfRule type="expression" dxfId="849" priority="16">
      <formula>$N1048570="NG"</formula>
    </cfRule>
  </conditionalFormatting>
  <conditionalFormatting sqref="P32:P34 P23:P30">
    <cfRule type="expression" dxfId="848" priority="13">
      <formula>P23="NG"</formula>
    </cfRule>
  </conditionalFormatting>
  <conditionalFormatting sqref="L31:M31">
    <cfRule type="expression" dxfId="847" priority="10">
      <formula>$I31="追加"</formula>
    </cfRule>
    <cfRule type="expression" dxfId="846" priority="11">
      <formula>$I31="新規"</formula>
    </cfRule>
  </conditionalFormatting>
  <conditionalFormatting sqref="J31:M31">
    <cfRule type="expression" dxfId="845" priority="8">
      <formula>$I31="追加"</formula>
    </cfRule>
    <cfRule type="expression" dxfId="844" priority="9">
      <formula>$I31="新規"</formula>
    </cfRule>
  </conditionalFormatting>
  <conditionalFormatting sqref="O31">
    <cfRule type="expression" dxfId="843" priority="12">
      <formula>O31="NG"</formula>
    </cfRule>
  </conditionalFormatting>
  <conditionalFormatting sqref="P31">
    <cfRule type="expression" dxfId="842" priority="7">
      <formula>P31="NG"</formula>
    </cfRule>
  </conditionalFormatting>
  <conditionalFormatting sqref="L25:M26">
    <cfRule type="expression" dxfId="841" priority="5">
      <formula>$I25="追加"</formula>
    </cfRule>
    <cfRule type="expression" dxfId="840" priority="6">
      <formula>$I25="新規"</formula>
    </cfRule>
  </conditionalFormatting>
  <conditionalFormatting sqref="J25:M26">
    <cfRule type="expression" dxfId="839" priority="3">
      <formula>$I25="追加"</formula>
    </cfRule>
    <cfRule type="expression" dxfId="838" priority="4">
      <formula>$I25="新規"</formula>
    </cfRule>
  </conditionalFormatting>
  <conditionalFormatting sqref="L7">
    <cfRule type="expression" dxfId="837" priority="2">
      <formula>$L$7="NG"</formula>
    </cfRule>
  </conditionalFormatting>
  <conditionalFormatting sqref="N4:N5">
    <cfRule type="expression" dxfId="83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7056CFF-614E-43C2-B62F-55B0A665B9ED}">
          <x14:formula1>
            <xm:f>リスト!$K$2:$K$3</xm:f>
          </x14:formula1>
          <xm:sqref>A46:A54 A57</xm:sqref>
        </x14:dataValidation>
        <x14:dataValidation type="list" allowBlank="1" showInputMessage="1" showErrorMessage="1" xr:uid="{73773DAB-D4A3-4AEF-82D0-7D10DE0E3921}">
          <x14:formula1>
            <xm:f>リスト!$J$2:$J$6</xm:f>
          </x14:formula1>
          <xm:sqref>J10:J17</xm:sqref>
        </x14:dataValidation>
        <x14:dataValidation type="list" allowBlank="1" showInputMessage="1" showErrorMessage="1" xr:uid="{5C17B2C7-DD1C-4BD0-AA45-4ECD1E31D0E7}">
          <x14:formula1>
            <xm:f>リスト!$I$2:$I$5</xm:f>
          </x14:formula1>
          <xm:sqref>I10:I17</xm:sqref>
        </x14:dataValidation>
        <x14:dataValidation type="list" allowBlank="1" showInputMessage="1" showErrorMessage="1" xr:uid="{F5555708-1E01-4B70-82C4-F7DCE23B5C51}">
          <x14:formula1>
            <xm:f>リスト!$H$2:$H$4</xm:f>
          </x14:formula1>
          <xm:sqref>A70:A72 L23:M34</xm:sqref>
        </x14:dataValidation>
        <x14:dataValidation type="list" allowBlank="1" showInputMessage="1" showErrorMessage="1" xr:uid="{EC65A03C-560F-470E-96B4-7459D7829FB2}">
          <x14:formula1>
            <xm:f>リスト!$H$2:$H$3</xm:f>
          </x14:formula1>
          <xm:sqref>A63:A65 A76:A85</xm:sqref>
        </x14:dataValidation>
        <x14:dataValidation type="list" allowBlank="1" showInputMessage="1" showErrorMessage="1" xr:uid="{8E55A03B-7F75-4C4F-9D93-DDE0EDD51478}">
          <x14:formula1>
            <xm:f>リスト!$B$2:$B$11</xm:f>
          </x14:formula1>
          <xm:sqref>H10:H17</xm:sqref>
        </x14:dataValidation>
        <x14:dataValidation type="list" allowBlank="1" showInputMessage="1" showErrorMessage="1" xr:uid="{3B0DE2C8-643D-48EF-8EBF-E40ABE288E7C}">
          <x14:formula1>
            <xm:f>リスト!$A$2:$A$9</xm:f>
          </x14:formula1>
          <xm:sqref>G10:G17</xm:sqref>
        </x14:dataValidation>
        <x14:dataValidation type="list" allowBlank="1" showInputMessage="1" showErrorMessage="1" xr:uid="{81AC5C78-58F7-46D8-9D86-4152F59ADDC7}">
          <x14:formula1>
            <xm:f>リスト!$A$3:$A$9</xm:f>
          </x14:formula1>
          <xm:sqref>F10:F17</xm:sqref>
        </x14:dataValidation>
        <x14:dataValidation type="list" allowBlank="1" showInputMessage="1" showErrorMessage="1" xr:uid="{65780134-948B-485D-AFFD-FA6D567F5517}">
          <x14:formula1>
            <xm:f>リスト!$G$2:$G$4</xm:f>
          </x14:formula1>
          <xm:sqref>I23:I34</xm:sqref>
        </x14:dataValidation>
        <x14:dataValidation type="list" allowBlank="1" showInputMessage="1" showErrorMessage="1" xr:uid="{BA6AC969-C875-4041-9687-37F5915D019B}">
          <x14:formula1>
            <xm:f>リスト!$C$2:$C$4</xm:f>
          </x14:formula1>
          <xm:sqref>B23:B34</xm:sqref>
        </x14:dataValidation>
        <x14:dataValidation type="list" allowBlank="1" showInputMessage="1" showErrorMessage="1" xr:uid="{44C0478B-E533-42AC-ADB7-EDD98A2EC318}">
          <x14:formula1>
            <xm:f>リスト!$D$2:$D$3</xm:f>
          </x14:formula1>
          <xm:sqref>C23:C34</xm:sqref>
        </x14:dataValidation>
        <x14:dataValidation type="list" allowBlank="1" showInputMessage="1" showErrorMessage="1" xr:uid="{5A216639-63E1-42CF-9CFC-B0070DB132D2}">
          <x14:formula1>
            <xm:f>リスト!$E$2:$E$22</xm:f>
          </x14:formula1>
          <xm:sqref>D23:D34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8A00-2B52-46CC-86D6-37257E1B219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835" priority="42">
      <formula>$I29="追加"</formula>
    </cfRule>
    <cfRule type="expression" dxfId="834" priority="43">
      <formula>$I29="新規"</formula>
    </cfRule>
  </conditionalFormatting>
  <conditionalFormatting sqref="F58:K58 A58:A59">
    <cfRule type="expression" dxfId="833" priority="41">
      <formula>$C$39=0</formula>
    </cfRule>
  </conditionalFormatting>
  <conditionalFormatting sqref="C37">
    <cfRule type="expression" dxfId="832" priority="39">
      <formula>$C$37&gt;$B$37/2</formula>
    </cfRule>
    <cfRule type="expression" dxfId="831" priority="40">
      <formula>$C$37&gt;10000000</formula>
    </cfRule>
  </conditionalFormatting>
  <conditionalFormatting sqref="C38">
    <cfRule type="expression" dxfId="830" priority="37">
      <formula>$C$38&gt;$B$38/2</formula>
    </cfRule>
    <cfRule type="expression" dxfId="829" priority="38">
      <formula>$C$38&gt;1000000</formula>
    </cfRule>
  </conditionalFormatting>
  <conditionalFormatting sqref="C39">
    <cfRule type="expression" dxfId="828" priority="35">
      <formula>$C$39&gt;$B$39/2</formula>
    </cfRule>
    <cfRule type="expression" dxfId="827" priority="36">
      <formula>$C$39&gt;100000</formula>
    </cfRule>
  </conditionalFormatting>
  <conditionalFormatting sqref="N7">
    <cfRule type="expression" dxfId="826" priority="32">
      <formula>N7="NG"</formula>
    </cfRule>
  </conditionalFormatting>
  <conditionalFormatting sqref="J23:M24 J27:M30 J32:M34">
    <cfRule type="expression" dxfId="825" priority="14">
      <formula>$I23="追加"</formula>
    </cfRule>
    <cfRule type="expression" dxfId="824" priority="34">
      <formula>$I23="新規"</formula>
    </cfRule>
  </conditionalFormatting>
  <conditionalFormatting sqref="B37:B39">
    <cfRule type="expression" dxfId="823" priority="33">
      <formula>($C37+$D37+$E37)&lt;&gt;$B37</formula>
    </cfRule>
  </conditionalFormatting>
  <conditionalFormatting sqref="N37:P39">
    <cfRule type="expression" dxfId="822" priority="30">
      <formula>N37="NG"</formula>
    </cfRule>
    <cfRule type="expression" dxfId="821" priority="31">
      <formula>$N19="NG"</formula>
    </cfRule>
  </conditionalFormatting>
  <conditionalFormatting sqref="P40">
    <cfRule type="expression" dxfId="820" priority="28">
      <formula>P40="NG"</formula>
    </cfRule>
    <cfRule type="expression" dxfId="819" priority="29">
      <formula>$N22="NG"</formula>
    </cfRule>
  </conditionalFormatting>
  <conditionalFormatting sqref="N58:N59">
    <cfRule type="expression" dxfId="818" priority="26">
      <formula>N58="NG"</formula>
    </cfRule>
    <cfRule type="expression" dxfId="817" priority="27">
      <formula>$N41="NG"</formula>
    </cfRule>
  </conditionalFormatting>
  <conditionalFormatting sqref="N63">
    <cfRule type="expression" dxfId="816" priority="25">
      <formula>N63="NG"</formula>
    </cfRule>
  </conditionalFormatting>
  <conditionalFormatting sqref="N3">
    <cfRule type="expression" dxfId="815" priority="23">
      <formula>$N3&lt;&gt;"要修正！"</formula>
    </cfRule>
    <cfRule type="expression" dxfId="814" priority="24">
      <formula>$N3="要修正！"</formula>
    </cfRule>
  </conditionalFormatting>
  <conditionalFormatting sqref="O32:O34 O23:O30">
    <cfRule type="expression" dxfId="813" priority="44">
      <formula>O23="NG"</formula>
    </cfRule>
  </conditionalFormatting>
  <conditionalFormatting sqref="A57:B57">
    <cfRule type="expression" dxfId="812" priority="22">
      <formula>$C$39=0</formula>
    </cfRule>
  </conditionalFormatting>
  <conditionalFormatting sqref="O57">
    <cfRule type="expression" dxfId="811" priority="21">
      <formula>O57="NG"</formula>
    </cfRule>
  </conditionalFormatting>
  <conditionalFormatting sqref="N57">
    <cfRule type="expression" dxfId="810" priority="19">
      <formula>N57="NG"</formula>
    </cfRule>
    <cfRule type="expression" dxfId="809" priority="20">
      <formula>$N40="NG"</formula>
    </cfRule>
  </conditionalFormatting>
  <conditionalFormatting sqref="N70">
    <cfRule type="expression" dxfId="808" priority="18">
      <formula>N70="NG"</formula>
    </cfRule>
  </conditionalFormatting>
  <conditionalFormatting sqref="N23:N34">
    <cfRule type="expression" dxfId="807" priority="17">
      <formula>N23="NG"</formula>
    </cfRule>
  </conditionalFormatting>
  <conditionalFormatting sqref="O10:O17">
    <cfRule type="expression" dxfId="806" priority="15">
      <formula>$O10="NG"</formula>
    </cfRule>
    <cfRule type="expression" dxfId="805" priority="16">
      <formula>$N1048570="NG"</formula>
    </cfRule>
  </conditionalFormatting>
  <conditionalFormatting sqref="P32:P34 P23:P30">
    <cfRule type="expression" dxfId="804" priority="13">
      <formula>P23="NG"</formula>
    </cfRule>
  </conditionalFormatting>
  <conditionalFormatting sqref="L31:M31">
    <cfRule type="expression" dxfId="803" priority="10">
      <formula>$I31="追加"</formula>
    </cfRule>
    <cfRule type="expression" dxfId="802" priority="11">
      <formula>$I31="新規"</formula>
    </cfRule>
  </conditionalFormatting>
  <conditionalFormatting sqref="J31:M31">
    <cfRule type="expression" dxfId="801" priority="8">
      <formula>$I31="追加"</formula>
    </cfRule>
    <cfRule type="expression" dxfId="800" priority="9">
      <formula>$I31="新規"</formula>
    </cfRule>
  </conditionalFormatting>
  <conditionalFormatting sqref="O31">
    <cfRule type="expression" dxfId="799" priority="12">
      <formula>O31="NG"</formula>
    </cfRule>
  </conditionalFormatting>
  <conditionalFormatting sqref="P31">
    <cfRule type="expression" dxfId="798" priority="7">
      <formula>P31="NG"</formula>
    </cfRule>
  </conditionalFormatting>
  <conditionalFormatting sqref="L25:M26">
    <cfRule type="expression" dxfId="797" priority="5">
      <formula>$I25="追加"</formula>
    </cfRule>
    <cfRule type="expression" dxfId="796" priority="6">
      <formula>$I25="新規"</formula>
    </cfRule>
  </conditionalFormatting>
  <conditionalFormatting sqref="J25:M26">
    <cfRule type="expression" dxfId="795" priority="3">
      <formula>$I25="追加"</formula>
    </cfRule>
    <cfRule type="expression" dxfId="794" priority="4">
      <formula>$I25="新規"</formula>
    </cfRule>
  </conditionalFormatting>
  <conditionalFormatting sqref="L7">
    <cfRule type="expression" dxfId="793" priority="2">
      <formula>$L$7="NG"</formula>
    </cfRule>
  </conditionalFormatting>
  <conditionalFormatting sqref="N4:N5">
    <cfRule type="expression" dxfId="79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BC9223B-D8A8-4EE4-A75D-68FAECF7821E}">
          <x14:formula1>
            <xm:f>リスト!$E$2:$E$22</xm:f>
          </x14:formula1>
          <xm:sqref>D23:D34</xm:sqref>
        </x14:dataValidation>
        <x14:dataValidation type="list" allowBlank="1" showInputMessage="1" showErrorMessage="1" xr:uid="{23C07988-647C-4324-B03A-167B4A937D17}">
          <x14:formula1>
            <xm:f>リスト!$D$2:$D$3</xm:f>
          </x14:formula1>
          <xm:sqref>C23:C34</xm:sqref>
        </x14:dataValidation>
        <x14:dataValidation type="list" allowBlank="1" showInputMessage="1" showErrorMessage="1" xr:uid="{3AC620FF-6016-4AA0-991B-4410A1CF4A2F}">
          <x14:formula1>
            <xm:f>リスト!$C$2:$C$4</xm:f>
          </x14:formula1>
          <xm:sqref>B23:B34</xm:sqref>
        </x14:dataValidation>
        <x14:dataValidation type="list" allowBlank="1" showInputMessage="1" showErrorMessage="1" xr:uid="{D1C18387-9705-4AB2-B18E-55FA46B3C8F6}">
          <x14:formula1>
            <xm:f>リスト!$G$2:$G$4</xm:f>
          </x14:formula1>
          <xm:sqref>I23:I34</xm:sqref>
        </x14:dataValidation>
        <x14:dataValidation type="list" allowBlank="1" showInputMessage="1" showErrorMessage="1" xr:uid="{A387993F-F751-40C7-8066-C926AEAE8802}">
          <x14:formula1>
            <xm:f>リスト!$A$3:$A$9</xm:f>
          </x14:formula1>
          <xm:sqref>F10:F17</xm:sqref>
        </x14:dataValidation>
        <x14:dataValidation type="list" allowBlank="1" showInputMessage="1" showErrorMessage="1" xr:uid="{CC742CF0-E390-483F-A26E-BB4002E9576F}">
          <x14:formula1>
            <xm:f>リスト!$A$2:$A$9</xm:f>
          </x14:formula1>
          <xm:sqref>G10:G17</xm:sqref>
        </x14:dataValidation>
        <x14:dataValidation type="list" allowBlank="1" showInputMessage="1" showErrorMessage="1" xr:uid="{2B43ADB7-8751-44A0-8CCD-A644CF3A3810}">
          <x14:formula1>
            <xm:f>リスト!$B$2:$B$11</xm:f>
          </x14:formula1>
          <xm:sqref>H10:H17</xm:sqref>
        </x14:dataValidation>
        <x14:dataValidation type="list" allowBlank="1" showInputMessage="1" showErrorMessage="1" xr:uid="{768A2190-B8C8-4F5B-BACA-E6D2A346FFC4}">
          <x14:formula1>
            <xm:f>リスト!$H$2:$H$3</xm:f>
          </x14:formula1>
          <xm:sqref>A63:A65 A76:A85</xm:sqref>
        </x14:dataValidation>
        <x14:dataValidation type="list" allowBlank="1" showInputMessage="1" showErrorMessage="1" xr:uid="{1E3B9D12-A95F-4C7F-B8B6-1FF9F1D9A533}">
          <x14:formula1>
            <xm:f>リスト!$H$2:$H$4</xm:f>
          </x14:formula1>
          <xm:sqref>A70:A72 L23:M34</xm:sqref>
        </x14:dataValidation>
        <x14:dataValidation type="list" allowBlank="1" showInputMessage="1" showErrorMessage="1" xr:uid="{28A4FC9A-F949-4530-A7F3-46E7528B220D}">
          <x14:formula1>
            <xm:f>リスト!$I$2:$I$5</xm:f>
          </x14:formula1>
          <xm:sqref>I10:I17</xm:sqref>
        </x14:dataValidation>
        <x14:dataValidation type="list" allowBlank="1" showInputMessage="1" showErrorMessage="1" xr:uid="{D947B183-F2C9-4240-8A9A-8E855BD076AB}">
          <x14:formula1>
            <xm:f>リスト!$J$2:$J$6</xm:f>
          </x14:formula1>
          <xm:sqref>J10:J17</xm:sqref>
        </x14:dataValidation>
        <x14:dataValidation type="list" allowBlank="1" showInputMessage="1" showErrorMessage="1" xr:uid="{014F7B7F-AEF1-4396-BD08-E00E5F9CACEB}">
          <x14:formula1>
            <xm:f>リスト!$K$2:$K$3</xm:f>
          </x14:formula1>
          <xm:sqref>A46:A54 A57</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24DE0-BB33-4C66-8D30-6DBF31F4C5A9}">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791" priority="42">
      <formula>$I29="追加"</formula>
    </cfRule>
    <cfRule type="expression" dxfId="790" priority="43">
      <formula>$I29="新規"</formula>
    </cfRule>
  </conditionalFormatting>
  <conditionalFormatting sqref="F58:K58 A58:A59">
    <cfRule type="expression" dxfId="789" priority="41">
      <formula>$C$39=0</formula>
    </cfRule>
  </conditionalFormatting>
  <conditionalFormatting sqref="C37">
    <cfRule type="expression" dxfId="788" priority="39">
      <formula>$C$37&gt;$B$37/2</formula>
    </cfRule>
    <cfRule type="expression" dxfId="787" priority="40">
      <formula>$C$37&gt;10000000</formula>
    </cfRule>
  </conditionalFormatting>
  <conditionalFormatting sqref="C38">
    <cfRule type="expression" dxfId="786" priority="37">
      <formula>$C$38&gt;$B$38/2</formula>
    </cfRule>
    <cfRule type="expression" dxfId="785" priority="38">
      <formula>$C$38&gt;1000000</formula>
    </cfRule>
  </conditionalFormatting>
  <conditionalFormatting sqref="C39">
    <cfRule type="expression" dxfId="784" priority="35">
      <formula>$C$39&gt;$B$39/2</formula>
    </cfRule>
    <cfRule type="expression" dxfId="783" priority="36">
      <formula>$C$39&gt;100000</formula>
    </cfRule>
  </conditionalFormatting>
  <conditionalFormatting sqref="N7">
    <cfRule type="expression" dxfId="782" priority="32">
      <formula>N7="NG"</formula>
    </cfRule>
  </conditionalFormatting>
  <conditionalFormatting sqref="J23:M24 J27:M30 J32:M34">
    <cfRule type="expression" dxfId="781" priority="14">
      <formula>$I23="追加"</formula>
    </cfRule>
    <cfRule type="expression" dxfId="780" priority="34">
      <formula>$I23="新規"</formula>
    </cfRule>
  </conditionalFormatting>
  <conditionalFormatting sqref="B37:B39">
    <cfRule type="expression" dxfId="779" priority="33">
      <formula>($C37+$D37+$E37)&lt;&gt;$B37</formula>
    </cfRule>
  </conditionalFormatting>
  <conditionalFormatting sqref="N37:P39">
    <cfRule type="expression" dxfId="778" priority="30">
      <formula>N37="NG"</formula>
    </cfRule>
    <cfRule type="expression" dxfId="777" priority="31">
      <formula>$N19="NG"</formula>
    </cfRule>
  </conditionalFormatting>
  <conditionalFormatting sqref="P40">
    <cfRule type="expression" dxfId="776" priority="28">
      <formula>P40="NG"</formula>
    </cfRule>
    <cfRule type="expression" dxfId="775" priority="29">
      <formula>$N22="NG"</formula>
    </cfRule>
  </conditionalFormatting>
  <conditionalFormatting sqref="N58:N59">
    <cfRule type="expression" dxfId="774" priority="26">
      <formula>N58="NG"</formula>
    </cfRule>
    <cfRule type="expression" dxfId="773" priority="27">
      <formula>$N41="NG"</formula>
    </cfRule>
  </conditionalFormatting>
  <conditionalFormatting sqref="N63">
    <cfRule type="expression" dxfId="772" priority="25">
      <formula>N63="NG"</formula>
    </cfRule>
  </conditionalFormatting>
  <conditionalFormatting sqref="N3">
    <cfRule type="expression" dxfId="771" priority="23">
      <formula>$N3&lt;&gt;"要修正！"</formula>
    </cfRule>
    <cfRule type="expression" dxfId="770" priority="24">
      <formula>$N3="要修正！"</formula>
    </cfRule>
  </conditionalFormatting>
  <conditionalFormatting sqref="O32:O34 O23:O30">
    <cfRule type="expression" dxfId="769" priority="44">
      <formula>O23="NG"</formula>
    </cfRule>
  </conditionalFormatting>
  <conditionalFormatting sqref="A57:B57">
    <cfRule type="expression" dxfId="768" priority="22">
      <formula>$C$39=0</formula>
    </cfRule>
  </conditionalFormatting>
  <conditionalFormatting sqref="O57">
    <cfRule type="expression" dxfId="767" priority="21">
      <formula>O57="NG"</formula>
    </cfRule>
  </conditionalFormatting>
  <conditionalFormatting sqref="N57">
    <cfRule type="expression" dxfId="766" priority="19">
      <formula>N57="NG"</formula>
    </cfRule>
    <cfRule type="expression" dxfId="765" priority="20">
      <formula>$N40="NG"</formula>
    </cfRule>
  </conditionalFormatting>
  <conditionalFormatting sqref="N70">
    <cfRule type="expression" dxfId="764" priority="18">
      <formula>N70="NG"</formula>
    </cfRule>
  </conditionalFormatting>
  <conditionalFormatting sqref="N23:N34">
    <cfRule type="expression" dxfId="763" priority="17">
      <formula>N23="NG"</formula>
    </cfRule>
  </conditionalFormatting>
  <conditionalFormatting sqref="O10:O17">
    <cfRule type="expression" dxfId="762" priority="15">
      <formula>$O10="NG"</formula>
    </cfRule>
    <cfRule type="expression" dxfId="761" priority="16">
      <formula>$N1048570="NG"</formula>
    </cfRule>
  </conditionalFormatting>
  <conditionalFormatting sqref="P32:P34 P23:P30">
    <cfRule type="expression" dxfId="760" priority="13">
      <formula>P23="NG"</formula>
    </cfRule>
  </conditionalFormatting>
  <conditionalFormatting sqref="L31:M31">
    <cfRule type="expression" dxfId="759" priority="10">
      <formula>$I31="追加"</formula>
    </cfRule>
    <cfRule type="expression" dxfId="758" priority="11">
      <formula>$I31="新規"</formula>
    </cfRule>
  </conditionalFormatting>
  <conditionalFormatting sqref="J31:M31">
    <cfRule type="expression" dxfId="757" priority="8">
      <formula>$I31="追加"</formula>
    </cfRule>
    <cfRule type="expression" dxfId="756" priority="9">
      <formula>$I31="新規"</formula>
    </cfRule>
  </conditionalFormatting>
  <conditionalFormatting sqref="O31">
    <cfRule type="expression" dxfId="755" priority="12">
      <formula>O31="NG"</formula>
    </cfRule>
  </conditionalFormatting>
  <conditionalFormatting sqref="P31">
    <cfRule type="expression" dxfId="754" priority="7">
      <formula>P31="NG"</formula>
    </cfRule>
  </conditionalFormatting>
  <conditionalFormatting sqref="L25:M26">
    <cfRule type="expression" dxfId="753" priority="5">
      <formula>$I25="追加"</formula>
    </cfRule>
    <cfRule type="expression" dxfId="752" priority="6">
      <formula>$I25="新規"</formula>
    </cfRule>
  </conditionalFormatting>
  <conditionalFormatting sqref="J25:M26">
    <cfRule type="expression" dxfId="751" priority="3">
      <formula>$I25="追加"</formula>
    </cfRule>
    <cfRule type="expression" dxfId="750" priority="4">
      <formula>$I25="新規"</formula>
    </cfRule>
  </conditionalFormatting>
  <conditionalFormatting sqref="L7">
    <cfRule type="expression" dxfId="749" priority="2">
      <formula>$L$7="NG"</formula>
    </cfRule>
  </conditionalFormatting>
  <conditionalFormatting sqref="N4:N5">
    <cfRule type="expression" dxfId="74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587C3E2-76CE-4DA0-B307-400C338DCAA4}">
          <x14:formula1>
            <xm:f>リスト!$E$2:$E$22</xm:f>
          </x14:formula1>
          <xm:sqref>D23:D34</xm:sqref>
        </x14:dataValidation>
        <x14:dataValidation type="list" allowBlank="1" showInputMessage="1" showErrorMessage="1" xr:uid="{424E7232-4D88-4DB9-829D-E4737DD89659}">
          <x14:formula1>
            <xm:f>リスト!$D$2:$D$3</xm:f>
          </x14:formula1>
          <xm:sqref>C23:C34</xm:sqref>
        </x14:dataValidation>
        <x14:dataValidation type="list" allowBlank="1" showInputMessage="1" showErrorMessage="1" xr:uid="{8A07DE5E-173E-4261-BF55-37560CCF994C}">
          <x14:formula1>
            <xm:f>リスト!$C$2:$C$4</xm:f>
          </x14:formula1>
          <xm:sqref>B23:B34</xm:sqref>
        </x14:dataValidation>
        <x14:dataValidation type="list" allowBlank="1" showInputMessage="1" showErrorMessage="1" xr:uid="{26E5239D-D784-45B8-9B74-3A0E8639E3C0}">
          <x14:formula1>
            <xm:f>リスト!$G$2:$G$4</xm:f>
          </x14:formula1>
          <xm:sqref>I23:I34</xm:sqref>
        </x14:dataValidation>
        <x14:dataValidation type="list" allowBlank="1" showInputMessage="1" showErrorMessage="1" xr:uid="{8617FC7C-91AB-43A0-AD45-5AA7413FE0C0}">
          <x14:formula1>
            <xm:f>リスト!$A$3:$A$9</xm:f>
          </x14:formula1>
          <xm:sqref>F10:F17</xm:sqref>
        </x14:dataValidation>
        <x14:dataValidation type="list" allowBlank="1" showInputMessage="1" showErrorMessage="1" xr:uid="{07DED0BD-5E66-4836-AF8C-7A636EF2962B}">
          <x14:formula1>
            <xm:f>リスト!$A$2:$A$9</xm:f>
          </x14:formula1>
          <xm:sqref>G10:G17</xm:sqref>
        </x14:dataValidation>
        <x14:dataValidation type="list" allowBlank="1" showInputMessage="1" showErrorMessage="1" xr:uid="{8B88DE67-CAFE-4840-98A9-11F8A7C6F07E}">
          <x14:formula1>
            <xm:f>リスト!$B$2:$B$11</xm:f>
          </x14:formula1>
          <xm:sqref>H10:H17</xm:sqref>
        </x14:dataValidation>
        <x14:dataValidation type="list" allowBlank="1" showInputMessage="1" showErrorMessage="1" xr:uid="{3DB628BE-6063-4E7A-9992-222013D6DF72}">
          <x14:formula1>
            <xm:f>リスト!$H$2:$H$3</xm:f>
          </x14:formula1>
          <xm:sqref>A63:A65 A76:A85</xm:sqref>
        </x14:dataValidation>
        <x14:dataValidation type="list" allowBlank="1" showInputMessage="1" showErrorMessage="1" xr:uid="{10865BDC-D8DA-4EC1-B924-442FEDDC7294}">
          <x14:formula1>
            <xm:f>リスト!$H$2:$H$4</xm:f>
          </x14:formula1>
          <xm:sqref>A70:A72 L23:M34</xm:sqref>
        </x14:dataValidation>
        <x14:dataValidation type="list" allowBlank="1" showInputMessage="1" showErrorMessage="1" xr:uid="{EDFE1580-A2CE-4DAC-8608-C314328C71B2}">
          <x14:formula1>
            <xm:f>リスト!$I$2:$I$5</xm:f>
          </x14:formula1>
          <xm:sqref>I10:I17</xm:sqref>
        </x14:dataValidation>
        <x14:dataValidation type="list" allowBlank="1" showInputMessage="1" showErrorMessage="1" xr:uid="{470A3987-44AB-4BE7-9275-6339CB9E61EE}">
          <x14:formula1>
            <xm:f>リスト!$J$2:$J$6</xm:f>
          </x14:formula1>
          <xm:sqref>J10:J17</xm:sqref>
        </x14:dataValidation>
        <x14:dataValidation type="list" allowBlank="1" showInputMessage="1" showErrorMessage="1" xr:uid="{0330B5F1-4FD6-45B5-831D-969B638AF388}">
          <x14:formula1>
            <xm:f>リスト!$K$2:$K$3</xm:f>
          </x14:formula1>
          <xm:sqref>A46:A54 A57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3F139-0921-4427-9C90-666EDDB907EF}">
  <dimension ref="A1:U85"/>
  <sheetViews>
    <sheetView view="pageBreakPreview" topLeftCell="A31"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747" priority="42">
      <formula>$I29="追加"</formula>
    </cfRule>
    <cfRule type="expression" dxfId="746" priority="43">
      <formula>$I29="新規"</formula>
    </cfRule>
  </conditionalFormatting>
  <conditionalFormatting sqref="F58:K58 A58:A59">
    <cfRule type="expression" dxfId="745" priority="41">
      <formula>$C$39=0</formula>
    </cfRule>
  </conditionalFormatting>
  <conditionalFormatting sqref="C37">
    <cfRule type="expression" dxfId="744" priority="39">
      <formula>$C$37&gt;$B$37/2</formula>
    </cfRule>
    <cfRule type="expression" dxfId="743" priority="40">
      <formula>$C$37&gt;10000000</formula>
    </cfRule>
  </conditionalFormatting>
  <conditionalFormatting sqref="C38">
    <cfRule type="expression" dxfId="742" priority="37">
      <formula>$C$38&gt;$B$38/2</formula>
    </cfRule>
    <cfRule type="expression" dxfId="741" priority="38">
      <formula>$C$38&gt;1000000</formula>
    </cfRule>
  </conditionalFormatting>
  <conditionalFormatting sqref="C39">
    <cfRule type="expression" dxfId="740" priority="35">
      <formula>$C$39&gt;$B$39/2</formula>
    </cfRule>
    <cfRule type="expression" dxfId="739" priority="36">
      <formula>$C$39&gt;100000</formula>
    </cfRule>
  </conditionalFormatting>
  <conditionalFormatting sqref="N7">
    <cfRule type="expression" dxfId="738" priority="32">
      <formula>N7="NG"</formula>
    </cfRule>
  </conditionalFormatting>
  <conditionalFormatting sqref="J23:M24 J27:M30 J32:M34">
    <cfRule type="expression" dxfId="737" priority="14">
      <formula>$I23="追加"</formula>
    </cfRule>
    <cfRule type="expression" dxfId="736" priority="34">
      <formula>$I23="新規"</formula>
    </cfRule>
  </conditionalFormatting>
  <conditionalFormatting sqref="B37:B39">
    <cfRule type="expression" dxfId="735" priority="33">
      <formula>($C37+$D37+$E37)&lt;&gt;$B37</formula>
    </cfRule>
  </conditionalFormatting>
  <conditionalFormatting sqref="N37:P39">
    <cfRule type="expression" dxfId="734" priority="30">
      <formula>N37="NG"</formula>
    </cfRule>
    <cfRule type="expression" dxfId="733" priority="31">
      <formula>$N19="NG"</formula>
    </cfRule>
  </conditionalFormatting>
  <conditionalFormatting sqref="P40">
    <cfRule type="expression" dxfId="732" priority="28">
      <formula>P40="NG"</formula>
    </cfRule>
    <cfRule type="expression" dxfId="731" priority="29">
      <formula>$N22="NG"</formula>
    </cfRule>
  </conditionalFormatting>
  <conditionalFormatting sqref="N58:N59">
    <cfRule type="expression" dxfId="730" priority="26">
      <formula>N58="NG"</formula>
    </cfRule>
    <cfRule type="expression" dxfId="729" priority="27">
      <formula>$N41="NG"</formula>
    </cfRule>
  </conditionalFormatting>
  <conditionalFormatting sqref="N63">
    <cfRule type="expression" dxfId="728" priority="25">
      <formula>N63="NG"</formula>
    </cfRule>
  </conditionalFormatting>
  <conditionalFormatting sqref="N3">
    <cfRule type="expression" dxfId="727" priority="23">
      <formula>$N3&lt;&gt;"要修正！"</formula>
    </cfRule>
    <cfRule type="expression" dxfId="726" priority="24">
      <formula>$N3="要修正！"</formula>
    </cfRule>
  </conditionalFormatting>
  <conditionalFormatting sqref="O32:O34 O23:O30">
    <cfRule type="expression" dxfId="725" priority="44">
      <formula>O23="NG"</formula>
    </cfRule>
  </conditionalFormatting>
  <conditionalFormatting sqref="A57:B57">
    <cfRule type="expression" dxfId="724" priority="22">
      <formula>$C$39=0</formula>
    </cfRule>
  </conditionalFormatting>
  <conditionalFormatting sqref="O57">
    <cfRule type="expression" dxfId="723" priority="21">
      <formula>O57="NG"</formula>
    </cfRule>
  </conditionalFormatting>
  <conditionalFormatting sqref="N57">
    <cfRule type="expression" dxfId="722" priority="19">
      <formula>N57="NG"</formula>
    </cfRule>
    <cfRule type="expression" dxfId="721" priority="20">
      <formula>$N40="NG"</formula>
    </cfRule>
  </conditionalFormatting>
  <conditionalFormatting sqref="N70">
    <cfRule type="expression" dxfId="720" priority="18">
      <formula>N70="NG"</formula>
    </cfRule>
  </conditionalFormatting>
  <conditionalFormatting sqref="N23:N34">
    <cfRule type="expression" dxfId="719" priority="17">
      <formula>N23="NG"</formula>
    </cfRule>
  </conditionalFormatting>
  <conditionalFormatting sqref="O10:O17">
    <cfRule type="expression" dxfId="718" priority="15">
      <formula>$O10="NG"</formula>
    </cfRule>
    <cfRule type="expression" dxfId="717" priority="16">
      <formula>$N1048570="NG"</formula>
    </cfRule>
  </conditionalFormatting>
  <conditionalFormatting sqref="P32:P34 P23:P30">
    <cfRule type="expression" dxfId="716" priority="13">
      <formula>P23="NG"</formula>
    </cfRule>
  </conditionalFormatting>
  <conditionalFormatting sqref="L31:M31">
    <cfRule type="expression" dxfId="715" priority="10">
      <formula>$I31="追加"</formula>
    </cfRule>
    <cfRule type="expression" dxfId="714" priority="11">
      <formula>$I31="新規"</formula>
    </cfRule>
  </conditionalFormatting>
  <conditionalFormatting sqref="J31:M31">
    <cfRule type="expression" dxfId="713" priority="8">
      <formula>$I31="追加"</formula>
    </cfRule>
    <cfRule type="expression" dxfId="712" priority="9">
      <formula>$I31="新規"</formula>
    </cfRule>
  </conditionalFormatting>
  <conditionalFormatting sqref="O31">
    <cfRule type="expression" dxfId="711" priority="12">
      <formula>O31="NG"</formula>
    </cfRule>
  </conditionalFormatting>
  <conditionalFormatting sqref="P31">
    <cfRule type="expression" dxfId="710" priority="7">
      <formula>P31="NG"</formula>
    </cfRule>
  </conditionalFormatting>
  <conditionalFormatting sqref="L25:M26">
    <cfRule type="expression" dxfId="709" priority="5">
      <formula>$I25="追加"</formula>
    </cfRule>
    <cfRule type="expression" dxfId="708" priority="6">
      <formula>$I25="新規"</formula>
    </cfRule>
  </conditionalFormatting>
  <conditionalFormatting sqref="J25:M26">
    <cfRule type="expression" dxfId="707" priority="3">
      <formula>$I25="追加"</formula>
    </cfRule>
    <cfRule type="expression" dxfId="706" priority="4">
      <formula>$I25="新規"</formula>
    </cfRule>
  </conditionalFormatting>
  <conditionalFormatting sqref="L7">
    <cfRule type="expression" dxfId="705" priority="2">
      <formula>$L$7="NG"</formula>
    </cfRule>
  </conditionalFormatting>
  <conditionalFormatting sqref="N4:N5">
    <cfRule type="expression" dxfId="70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9705684-BA08-4E03-9D1F-860C3BFAEF9B}">
          <x14:formula1>
            <xm:f>リスト!$K$2:$K$3</xm:f>
          </x14:formula1>
          <xm:sqref>A46:A54 A57</xm:sqref>
        </x14:dataValidation>
        <x14:dataValidation type="list" allowBlank="1" showInputMessage="1" showErrorMessage="1" xr:uid="{FA174367-3904-4154-A81B-91ED33E51234}">
          <x14:formula1>
            <xm:f>リスト!$J$2:$J$6</xm:f>
          </x14:formula1>
          <xm:sqref>J10:J17</xm:sqref>
        </x14:dataValidation>
        <x14:dataValidation type="list" allowBlank="1" showInputMessage="1" showErrorMessage="1" xr:uid="{0C5E9789-E70A-4DE8-B67C-5D1849A03CB5}">
          <x14:formula1>
            <xm:f>リスト!$I$2:$I$5</xm:f>
          </x14:formula1>
          <xm:sqref>I10:I17</xm:sqref>
        </x14:dataValidation>
        <x14:dataValidation type="list" allowBlank="1" showInputMessage="1" showErrorMessage="1" xr:uid="{ECB1C41D-4750-47F6-8EFA-D5CB61B25B06}">
          <x14:formula1>
            <xm:f>リスト!$H$2:$H$4</xm:f>
          </x14:formula1>
          <xm:sqref>A70:A72 L23:M34</xm:sqref>
        </x14:dataValidation>
        <x14:dataValidation type="list" allowBlank="1" showInputMessage="1" showErrorMessage="1" xr:uid="{6F517C92-A7D5-432A-9AD2-83A7D9D6001F}">
          <x14:formula1>
            <xm:f>リスト!$H$2:$H$3</xm:f>
          </x14:formula1>
          <xm:sqref>A63:A65 A76:A85</xm:sqref>
        </x14:dataValidation>
        <x14:dataValidation type="list" allowBlank="1" showInputMessage="1" showErrorMessage="1" xr:uid="{63835798-8E7A-4BF0-800A-2CF1E8655FC6}">
          <x14:formula1>
            <xm:f>リスト!$B$2:$B$11</xm:f>
          </x14:formula1>
          <xm:sqref>H10:H17</xm:sqref>
        </x14:dataValidation>
        <x14:dataValidation type="list" allowBlank="1" showInputMessage="1" showErrorMessage="1" xr:uid="{073B67D2-9874-469E-ACAD-655B67C3CE59}">
          <x14:formula1>
            <xm:f>リスト!$A$2:$A$9</xm:f>
          </x14:formula1>
          <xm:sqref>G10:G17</xm:sqref>
        </x14:dataValidation>
        <x14:dataValidation type="list" allowBlank="1" showInputMessage="1" showErrorMessage="1" xr:uid="{52C7AC0A-AA15-4C45-875C-FDCB67E2CE85}">
          <x14:formula1>
            <xm:f>リスト!$A$3:$A$9</xm:f>
          </x14:formula1>
          <xm:sqref>F10:F17</xm:sqref>
        </x14:dataValidation>
        <x14:dataValidation type="list" allowBlank="1" showInputMessage="1" showErrorMessage="1" xr:uid="{43946206-56BA-4965-B11A-700A9424467A}">
          <x14:formula1>
            <xm:f>リスト!$G$2:$G$4</xm:f>
          </x14:formula1>
          <xm:sqref>I23:I34</xm:sqref>
        </x14:dataValidation>
        <x14:dataValidation type="list" allowBlank="1" showInputMessage="1" showErrorMessage="1" xr:uid="{8CEF7AEB-25AA-4E1F-9C07-8A80B35F22E0}">
          <x14:formula1>
            <xm:f>リスト!$C$2:$C$4</xm:f>
          </x14:formula1>
          <xm:sqref>B23:B34</xm:sqref>
        </x14:dataValidation>
        <x14:dataValidation type="list" allowBlank="1" showInputMessage="1" showErrorMessage="1" xr:uid="{867638AB-CF14-454F-91A2-04C4A65FCE03}">
          <x14:formula1>
            <xm:f>リスト!$D$2:$D$3</xm:f>
          </x14:formula1>
          <xm:sqref>C23:C34</xm:sqref>
        </x14:dataValidation>
        <x14:dataValidation type="list" allowBlank="1" showInputMessage="1" showErrorMessage="1" xr:uid="{A13974ED-4C0C-4A1E-B334-07C5F290A41B}">
          <x14:formula1>
            <xm:f>リスト!$E$2:$E$22</xm:f>
          </x14:formula1>
          <xm:sqref>D23:D34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61E70-3580-4C42-A95C-421E4E32B881}">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703" priority="42">
      <formula>$I29="追加"</formula>
    </cfRule>
    <cfRule type="expression" dxfId="702" priority="43">
      <formula>$I29="新規"</formula>
    </cfRule>
  </conditionalFormatting>
  <conditionalFormatting sqref="F58:K58 A58:A59">
    <cfRule type="expression" dxfId="701" priority="41">
      <formula>$C$39=0</formula>
    </cfRule>
  </conditionalFormatting>
  <conditionalFormatting sqref="C37">
    <cfRule type="expression" dxfId="700" priority="39">
      <formula>$C$37&gt;$B$37/2</formula>
    </cfRule>
    <cfRule type="expression" dxfId="699" priority="40">
      <formula>$C$37&gt;10000000</formula>
    </cfRule>
  </conditionalFormatting>
  <conditionalFormatting sqref="C38">
    <cfRule type="expression" dxfId="698" priority="37">
      <formula>$C$38&gt;$B$38/2</formula>
    </cfRule>
    <cfRule type="expression" dxfId="697" priority="38">
      <formula>$C$38&gt;1000000</formula>
    </cfRule>
  </conditionalFormatting>
  <conditionalFormatting sqref="C39">
    <cfRule type="expression" dxfId="696" priority="35">
      <formula>$C$39&gt;$B$39/2</formula>
    </cfRule>
    <cfRule type="expression" dxfId="695" priority="36">
      <formula>$C$39&gt;100000</formula>
    </cfRule>
  </conditionalFormatting>
  <conditionalFormatting sqref="N7">
    <cfRule type="expression" dxfId="694" priority="32">
      <formula>N7="NG"</formula>
    </cfRule>
  </conditionalFormatting>
  <conditionalFormatting sqref="J23:M24 J27:M30 J32:M34">
    <cfRule type="expression" dxfId="693" priority="14">
      <formula>$I23="追加"</formula>
    </cfRule>
    <cfRule type="expression" dxfId="692" priority="34">
      <formula>$I23="新規"</formula>
    </cfRule>
  </conditionalFormatting>
  <conditionalFormatting sqref="B37:B39">
    <cfRule type="expression" dxfId="691" priority="33">
      <formula>($C37+$D37+$E37)&lt;&gt;$B37</formula>
    </cfRule>
  </conditionalFormatting>
  <conditionalFormatting sqref="N37:P39">
    <cfRule type="expression" dxfId="690" priority="30">
      <formula>N37="NG"</formula>
    </cfRule>
    <cfRule type="expression" dxfId="689" priority="31">
      <formula>$N19="NG"</formula>
    </cfRule>
  </conditionalFormatting>
  <conditionalFormatting sqref="P40">
    <cfRule type="expression" dxfId="688" priority="28">
      <formula>P40="NG"</formula>
    </cfRule>
    <cfRule type="expression" dxfId="687" priority="29">
      <formula>$N22="NG"</formula>
    </cfRule>
  </conditionalFormatting>
  <conditionalFormatting sqref="N58:N59">
    <cfRule type="expression" dxfId="686" priority="26">
      <formula>N58="NG"</formula>
    </cfRule>
    <cfRule type="expression" dxfId="685" priority="27">
      <formula>$N41="NG"</formula>
    </cfRule>
  </conditionalFormatting>
  <conditionalFormatting sqref="N63">
    <cfRule type="expression" dxfId="684" priority="25">
      <formula>N63="NG"</formula>
    </cfRule>
  </conditionalFormatting>
  <conditionalFormatting sqref="N3">
    <cfRule type="expression" dxfId="683" priority="23">
      <formula>$N3&lt;&gt;"要修正！"</formula>
    </cfRule>
    <cfRule type="expression" dxfId="682" priority="24">
      <formula>$N3="要修正！"</formula>
    </cfRule>
  </conditionalFormatting>
  <conditionalFormatting sqref="O32:O34 O23:O30">
    <cfRule type="expression" dxfId="681" priority="44">
      <formula>O23="NG"</formula>
    </cfRule>
  </conditionalFormatting>
  <conditionalFormatting sqref="A57:B57">
    <cfRule type="expression" dxfId="680" priority="22">
      <formula>$C$39=0</formula>
    </cfRule>
  </conditionalFormatting>
  <conditionalFormatting sqref="O57">
    <cfRule type="expression" dxfId="679" priority="21">
      <formula>O57="NG"</formula>
    </cfRule>
  </conditionalFormatting>
  <conditionalFormatting sqref="N57">
    <cfRule type="expression" dxfId="678" priority="19">
      <formula>N57="NG"</formula>
    </cfRule>
    <cfRule type="expression" dxfId="677" priority="20">
      <formula>$N40="NG"</formula>
    </cfRule>
  </conditionalFormatting>
  <conditionalFormatting sqref="N70">
    <cfRule type="expression" dxfId="676" priority="18">
      <formula>N70="NG"</formula>
    </cfRule>
  </conditionalFormatting>
  <conditionalFormatting sqref="N23:N34">
    <cfRule type="expression" dxfId="675" priority="17">
      <formula>N23="NG"</formula>
    </cfRule>
  </conditionalFormatting>
  <conditionalFormatting sqref="O10:O17">
    <cfRule type="expression" dxfId="674" priority="15">
      <formula>$O10="NG"</formula>
    </cfRule>
    <cfRule type="expression" dxfId="673" priority="16">
      <formula>$N1048570="NG"</formula>
    </cfRule>
  </conditionalFormatting>
  <conditionalFormatting sqref="P32:P34 P23:P30">
    <cfRule type="expression" dxfId="672" priority="13">
      <formula>P23="NG"</formula>
    </cfRule>
  </conditionalFormatting>
  <conditionalFormatting sqref="L31:M31">
    <cfRule type="expression" dxfId="671" priority="10">
      <formula>$I31="追加"</formula>
    </cfRule>
    <cfRule type="expression" dxfId="670" priority="11">
      <formula>$I31="新規"</formula>
    </cfRule>
  </conditionalFormatting>
  <conditionalFormatting sqref="J31:M31">
    <cfRule type="expression" dxfId="669" priority="8">
      <formula>$I31="追加"</formula>
    </cfRule>
    <cfRule type="expression" dxfId="668" priority="9">
      <formula>$I31="新規"</formula>
    </cfRule>
  </conditionalFormatting>
  <conditionalFormatting sqref="O31">
    <cfRule type="expression" dxfId="667" priority="12">
      <formula>O31="NG"</formula>
    </cfRule>
  </conditionalFormatting>
  <conditionalFormatting sqref="P31">
    <cfRule type="expression" dxfId="666" priority="7">
      <formula>P31="NG"</formula>
    </cfRule>
  </conditionalFormatting>
  <conditionalFormatting sqref="L25:M26">
    <cfRule type="expression" dxfId="665" priority="5">
      <formula>$I25="追加"</formula>
    </cfRule>
    <cfRule type="expression" dxfId="664" priority="6">
      <formula>$I25="新規"</formula>
    </cfRule>
  </conditionalFormatting>
  <conditionalFormatting sqref="J25:M26">
    <cfRule type="expression" dxfId="663" priority="3">
      <formula>$I25="追加"</formula>
    </cfRule>
    <cfRule type="expression" dxfId="662" priority="4">
      <formula>$I25="新規"</formula>
    </cfRule>
  </conditionalFormatting>
  <conditionalFormatting sqref="L7">
    <cfRule type="expression" dxfId="661" priority="2">
      <formula>$L$7="NG"</formula>
    </cfRule>
  </conditionalFormatting>
  <conditionalFormatting sqref="N4:N5">
    <cfRule type="expression" dxfId="66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58FDF58-451D-4F9C-A434-8B4E906E9F34}">
          <x14:formula1>
            <xm:f>リスト!$K$2:$K$3</xm:f>
          </x14:formula1>
          <xm:sqref>A46:A54 A57</xm:sqref>
        </x14:dataValidation>
        <x14:dataValidation type="list" allowBlank="1" showInputMessage="1" showErrorMessage="1" xr:uid="{B54A1279-DC86-425A-A233-1F936B85FFE6}">
          <x14:formula1>
            <xm:f>リスト!$J$2:$J$6</xm:f>
          </x14:formula1>
          <xm:sqref>J10:J17</xm:sqref>
        </x14:dataValidation>
        <x14:dataValidation type="list" allowBlank="1" showInputMessage="1" showErrorMessage="1" xr:uid="{6DA5CB65-04AD-4316-8B2C-1A2E435A8CCC}">
          <x14:formula1>
            <xm:f>リスト!$I$2:$I$5</xm:f>
          </x14:formula1>
          <xm:sqref>I10:I17</xm:sqref>
        </x14:dataValidation>
        <x14:dataValidation type="list" allowBlank="1" showInputMessage="1" showErrorMessage="1" xr:uid="{890C9F96-18BB-4310-A7FF-4E4562BE7F79}">
          <x14:formula1>
            <xm:f>リスト!$H$2:$H$4</xm:f>
          </x14:formula1>
          <xm:sqref>A70:A72 L23:M34</xm:sqref>
        </x14:dataValidation>
        <x14:dataValidation type="list" allowBlank="1" showInputMessage="1" showErrorMessage="1" xr:uid="{5045DAD3-124F-416C-9628-D6B537F7A396}">
          <x14:formula1>
            <xm:f>リスト!$H$2:$H$3</xm:f>
          </x14:formula1>
          <xm:sqref>A63:A65 A76:A85</xm:sqref>
        </x14:dataValidation>
        <x14:dataValidation type="list" allowBlank="1" showInputMessage="1" showErrorMessage="1" xr:uid="{D598B801-3345-4D2E-8AF2-FF729E662116}">
          <x14:formula1>
            <xm:f>リスト!$B$2:$B$11</xm:f>
          </x14:formula1>
          <xm:sqref>H10:H17</xm:sqref>
        </x14:dataValidation>
        <x14:dataValidation type="list" allowBlank="1" showInputMessage="1" showErrorMessage="1" xr:uid="{42795514-7530-4C37-9F23-6EC3E3701BED}">
          <x14:formula1>
            <xm:f>リスト!$A$2:$A$9</xm:f>
          </x14:formula1>
          <xm:sqref>G10:G17</xm:sqref>
        </x14:dataValidation>
        <x14:dataValidation type="list" allowBlank="1" showInputMessage="1" showErrorMessage="1" xr:uid="{6F6DA36B-C0A4-46B0-8AFE-D16026E1F9D8}">
          <x14:formula1>
            <xm:f>リスト!$A$3:$A$9</xm:f>
          </x14:formula1>
          <xm:sqref>F10:F17</xm:sqref>
        </x14:dataValidation>
        <x14:dataValidation type="list" allowBlank="1" showInputMessage="1" showErrorMessage="1" xr:uid="{D9679AF7-D528-44E2-B74A-F05104EFB6B0}">
          <x14:formula1>
            <xm:f>リスト!$G$2:$G$4</xm:f>
          </x14:formula1>
          <xm:sqref>I23:I34</xm:sqref>
        </x14:dataValidation>
        <x14:dataValidation type="list" allowBlank="1" showInputMessage="1" showErrorMessage="1" xr:uid="{6EA9AF3B-1DC5-4AC5-9CBF-C453D726DAA6}">
          <x14:formula1>
            <xm:f>リスト!$C$2:$C$4</xm:f>
          </x14:formula1>
          <xm:sqref>B23:B34</xm:sqref>
        </x14:dataValidation>
        <x14:dataValidation type="list" allowBlank="1" showInputMessage="1" showErrorMessage="1" xr:uid="{FD46EBDD-54CE-4744-83AE-0BC04A6B95BE}">
          <x14:formula1>
            <xm:f>リスト!$D$2:$D$3</xm:f>
          </x14:formula1>
          <xm:sqref>C23:C34</xm:sqref>
        </x14:dataValidation>
        <x14:dataValidation type="list" allowBlank="1" showInputMessage="1" showErrorMessage="1" xr:uid="{4166F074-4F99-4ADA-BBA7-9AB16EFE8829}">
          <x14:formula1>
            <xm:f>リスト!$E$2:$E$22</xm:f>
          </x14:formula1>
          <xm:sqref>D23:D34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CCF1-ED8D-40F0-B16C-A842F4A1D150}">
  <dimension ref="A1:U85"/>
  <sheetViews>
    <sheetView view="pageBreakPreview" topLeftCell="A1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659" priority="42">
      <formula>$I29="追加"</formula>
    </cfRule>
    <cfRule type="expression" dxfId="658" priority="43">
      <formula>$I29="新規"</formula>
    </cfRule>
  </conditionalFormatting>
  <conditionalFormatting sqref="F58:K58 A58:A59">
    <cfRule type="expression" dxfId="657" priority="41">
      <formula>$C$39=0</formula>
    </cfRule>
  </conditionalFormatting>
  <conditionalFormatting sqref="C37">
    <cfRule type="expression" dxfId="656" priority="39">
      <formula>$C$37&gt;$B$37/2</formula>
    </cfRule>
    <cfRule type="expression" dxfId="655" priority="40">
      <formula>$C$37&gt;10000000</formula>
    </cfRule>
  </conditionalFormatting>
  <conditionalFormatting sqref="C38">
    <cfRule type="expression" dxfId="654" priority="37">
      <formula>$C$38&gt;$B$38/2</formula>
    </cfRule>
    <cfRule type="expression" dxfId="653" priority="38">
      <formula>$C$38&gt;1000000</formula>
    </cfRule>
  </conditionalFormatting>
  <conditionalFormatting sqref="C39">
    <cfRule type="expression" dxfId="652" priority="35">
      <formula>$C$39&gt;$B$39/2</formula>
    </cfRule>
    <cfRule type="expression" dxfId="651" priority="36">
      <formula>$C$39&gt;100000</formula>
    </cfRule>
  </conditionalFormatting>
  <conditionalFormatting sqref="N7">
    <cfRule type="expression" dxfId="650" priority="32">
      <formula>N7="NG"</formula>
    </cfRule>
  </conditionalFormatting>
  <conditionalFormatting sqref="J23:M24 J27:M30 J32:M34">
    <cfRule type="expression" dxfId="649" priority="14">
      <formula>$I23="追加"</formula>
    </cfRule>
    <cfRule type="expression" dxfId="648" priority="34">
      <formula>$I23="新規"</formula>
    </cfRule>
  </conditionalFormatting>
  <conditionalFormatting sqref="B37:B39">
    <cfRule type="expression" dxfId="647" priority="33">
      <formula>($C37+$D37+$E37)&lt;&gt;$B37</formula>
    </cfRule>
  </conditionalFormatting>
  <conditionalFormatting sqref="N37:P39">
    <cfRule type="expression" dxfId="646" priority="30">
      <formula>N37="NG"</formula>
    </cfRule>
    <cfRule type="expression" dxfId="645" priority="31">
      <formula>$N19="NG"</formula>
    </cfRule>
  </conditionalFormatting>
  <conditionalFormatting sqref="P40">
    <cfRule type="expression" dxfId="644" priority="28">
      <formula>P40="NG"</formula>
    </cfRule>
    <cfRule type="expression" dxfId="643" priority="29">
      <formula>$N22="NG"</formula>
    </cfRule>
  </conditionalFormatting>
  <conditionalFormatting sqref="N58:N59">
    <cfRule type="expression" dxfId="642" priority="26">
      <formula>N58="NG"</formula>
    </cfRule>
    <cfRule type="expression" dxfId="641" priority="27">
      <formula>$N41="NG"</formula>
    </cfRule>
  </conditionalFormatting>
  <conditionalFormatting sqref="N63">
    <cfRule type="expression" dxfId="640" priority="25">
      <formula>N63="NG"</formula>
    </cfRule>
  </conditionalFormatting>
  <conditionalFormatting sqref="N3">
    <cfRule type="expression" dxfId="639" priority="23">
      <formula>$N3&lt;&gt;"要修正！"</formula>
    </cfRule>
    <cfRule type="expression" dxfId="638" priority="24">
      <formula>$N3="要修正！"</formula>
    </cfRule>
  </conditionalFormatting>
  <conditionalFormatting sqref="O32:O34 O23:O30">
    <cfRule type="expression" dxfId="637" priority="44">
      <formula>O23="NG"</formula>
    </cfRule>
  </conditionalFormatting>
  <conditionalFormatting sqref="A57:B57">
    <cfRule type="expression" dxfId="636" priority="22">
      <formula>$C$39=0</formula>
    </cfRule>
  </conditionalFormatting>
  <conditionalFormatting sqref="O57">
    <cfRule type="expression" dxfId="635" priority="21">
      <formula>O57="NG"</formula>
    </cfRule>
  </conditionalFormatting>
  <conditionalFormatting sqref="N57">
    <cfRule type="expression" dxfId="634" priority="19">
      <formula>N57="NG"</formula>
    </cfRule>
    <cfRule type="expression" dxfId="633" priority="20">
      <formula>$N40="NG"</formula>
    </cfRule>
  </conditionalFormatting>
  <conditionalFormatting sqref="N70">
    <cfRule type="expression" dxfId="632" priority="18">
      <formula>N70="NG"</formula>
    </cfRule>
  </conditionalFormatting>
  <conditionalFormatting sqref="N23:N34">
    <cfRule type="expression" dxfId="631" priority="17">
      <formula>N23="NG"</formula>
    </cfRule>
  </conditionalFormatting>
  <conditionalFormatting sqref="O10:O17">
    <cfRule type="expression" dxfId="630" priority="15">
      <formula>$O10="NG"</formula>
    </cfRule>
    <cfRule type="expression" dxfId="629" priority="16">
      <formula>$N1048570="NG"</formula>
    </cfRule>
  </conditionalFormatting>
  <conditionalFormatting sqref="P32:P34 P23:P30">
    <cfRule type="expression" dxfId="628" priority="13">
      <formula>P23="NG"</formula>
    </cfRule>
  </conditionalFormatting>
  <conditionalFormatting sqref="L31:M31">
    <cfRule type="expression" dxfId="627" priority="10">
      <formula>$I31="追加"</formula>
    </cfRule>
    <cfRule type="expression" dxfId="626" priority="11">
      <formula>$I31="新規"</formula>
    </cfRule>
  </conditionalFormatting>
  <conditionalFormatting sqref="J31:M31">
    <cfRule type="expression" dxfId="625" priority="8">
      <formula>$I31="追加"</formula>
    </cfRule>
    <cfRule type="expression" dxfId="624" priority="9">
      <formula>$I31="新規"</formula>
    </cfRule>
  </conditionalFormatting>
  <conditionalFormatting sqref="O31">
    <cfRule type="expression" dxfId="623" priority="12">
      <formula>O31="NG"</formula>
    </cfRule>
  </conditionalFormatting>
  <conditionalFormatting sqref="P31">
    <cfRule type="expression" dxfId="622" priority="7">
      <formula>P31="NG"</formula>
    </cfRule>
  </conditionalFormatting>
  <conditionalFormatting sqref="L25:M26">
    <cfRule type="expression" dxfId="621" priority="5">
      <formula>$I25="追加"</formula>
    </cfRule>
    <cfRule type="expression" dxfId="620" priority="6">
      <formula>$I25="新規"</formula>
    </cfRule>
  </conditionalFormatting>
  <conditionalFormatting sqref="J25:M26">
    <cfRule type="expression" dxfId="619" priority="3">
      <formula>$I25="追加"</formula>
    </cfRule>
    <cfRule type="expression" dxfId="618" priority="4">
      <formula>$I25="新規"</formula>
    </cfRule>
  </conditionalFormatting>
  <conditionalFormatting sqref="L7">
    <cfRule type="expression" dxfId="617" priority="2">
      <formula>$L$7="NG"</formula>
    </cfRule>
  </conditionalFormatting>
  <conditionalFormatting sqref="N4:N5">
    <cfRule type="expression" dxfId="61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D5C32AA-F44D-471D-A1A8-11BF485743BA}">
          <x14:formula1>
            <xm:f>リスト!$E$2:$E$22</xm:f>
          </x14:formula1>
          <xm:sqref>D23:D34</xm:sqref>
        </x14:dataValidation>
        <x14:dataValidation type="list" allowBlank="1" showInputMessage="1" showErrorMessage="1" xr:uid="{0823D1CE-49B3-4B03-BD6E-83AD9FE3651C}">
          <x14:formula1>
            <xm:f>リスト!$D$2:$D$3</xm:f>
          </x14:formula1>
          <xm:sqref>C23:C34</xm:sqref>
        </x14:dataValidation>
        <x14:dataValidation type="list" allowBlank="1" showInputMessage="1" showErrorMessage="1" xr:uid="{9426ABAF-53B4-48C1-BE44-F95B11C39E62}">
          <x14:formula1>
            <xm:f>リスト!$C$2:$C$4</xm:f>
          </x14:formula1>
          <xm:sqref>B23:B34</xm:sqref>
        </x14:dataValidation>
        <x14:dataValidation type="list" allowBlank="1" showInputMessage="1" showErrorMessage="1" xr:uid="{03C0229B-5940-45D0-93BD-FFD9CCA49FDE}">
          <x14:formula1>
            <xm:f>リスト!$G$2:$G$4</xm:f>
          </x14:formula1>
          <xm:sqref>I23:I34</xm:sqref>
        </x14:dataValidation>
        <x14:dataValidation type="list" allowBlank="1" showInputMessage="1" showErrorMessage="1" xr:uid="{8973909A-FAFE-4AF5-9587-48264F690B19}">
          <x14:formula1>
            <xm:f>リスト!$A$3:$A$9</xm:f>
          </x14:formula1>
          <xm:sqref>F10:F17</xm:sqref>
        </x14:dataValidation>
        <x14:dataValidation type="list" allowBlank="1" showInputMessage="1" showErrorMessage="1" xr:uid="{1C7E2138-1821-4A17-B7E3-FBFC4A3A5DDF}">
          <x14:formula1>
            <xm:f>リスト!$A$2:$A$9</xm:f>
          </x14:formula1>
          <xm:sqref>G10:G17</xm:sqref>
        </x14:dataValidation>
        <x14:dataValidation type="list" allowBlank="1" showInputMessage="1" showErrorMessage="1" xr:uid="{16CFA29F-EE37-43B8-8348-DF84897D080D}">
          <x14:formula1>
            <xm:f>リスト!$B$2:$B$11</xm:f>
          </x14:formula1>
          <xm:sqref>H10:H17</xm:sqref>
        </x14:dataValidation>
        <x14:dataValidation type="list" allowBlank="1" showInputMessage="1" showErrorMessage="1" xr:uid="{26E8D16A-85A1-45B0-A6D0-205F8140AC9B}">
          <x14:formula1>
            <xm:f>リスト!$H$2:$H$3</xm:f>
          </x14:formula1>
          <xm:sqref>A63:A65 A76:A85</xm:sqref>
        </x14:dataValidation>
        <x14:dataValidation type="list" allowBlank="1" showInputMessage="1" showErrorMessage="1" xr:uid="{9BBB38EE-D768-4B82-9AA0-019DBC11E0EA}">
          <x14:formula1>
            <xm:f>リスト!$H$2:$H$4</xm:f>
          </x14:formula1>
          <xm:sqref>A70:A72 L23:M34</xm:sqref>
        </x14:dataValidation>
        <x14:dataValidation type="list" allowBlank="1" showInputMessage="1" showErrorMessage="1" xr:uid="{259BD534-6FF4-4ECD-AA5A-6A27922FA5B9}">
          <x14:formula1>
            <xm:f>リスト!$I$2:$I$5</xm:f>
          </x14:formula1>
          <xm:sqref>I10:I17</xm:sqref>
        </x14:dataValidation>
        <x14:dataValidation type="list" allowBlank="1" showInputMessage="1" showErrorMessage="1" xr:uid="{7F722553-295D-4001-89CF-4D2591734E26}">
          <x14:formula1>
            <xm:f>リスト!$J$2:$J$6</xm:f>
          </x14:formula1>
          <xm:sqref>J10:J17</xm:sqref>
        </x14:dataValidation>
        <x14:dataValidation type="list" allowBlank="1" showInputMessage="1" showErrorMessage="1" xr:uid="{315D8A82-198E-45DB-B142-5E623C977088}">
          <x14:formula1>
            <xm:f>リスト!$K$2:$K$3</xm:f>
          </x14:formula1>
          <xm:sqref>A46:A54 A57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7A3-D46E-4B95-9427-67D710E76981}">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179" priority="42">
      <formula>$I29="追加"</formula>
    </cfRule>
    <cfRule type="expression" dxfId="4178" priority="43">
      <formula>$I29="新規"</formula>
    </cfRule>
  </conditionalFormatting>
  <conditionalFormatting sqref="F58:K58 A58:A59">
    <cfRule type="expression" dxfId="4177" priority="41">
      <formula>$C$39=0</formula>
    </cfRule>
  </conditionalFormatting>
  <conditionalFormatting sqref="C37">
    <cfRule type="expression" dxfId="4176" priority="39">
      <formula>$C$37&gt;$B$37/2</formula>
    </cfRule>
    <cfRule type="expression" dxfId="4175" priority="40">
      <formula>$C$37&gt;10000000</formula>
    </cfRule>
  </conditionalFormatting>
  <conditionalFormatting sqref="C38">
    <cfRule type="expression" dxfId="4174" priority="37">
      <formula>$C$38&gt;$B$38/2</formula>
    </cfRule>
    <cfRule type="expression" dxfId="4173" priority="38">
      <formula>$C$38&gt;1000000</formula>
    </cfRule>
  </conditionalFormatting>
  <conditionalFormatting sqref="C39">
    <cfRule type="expression" dxfId="4172" priority="35">
      <formula>$C$39&gt;$B$39/2</formula>
    </cfRule>
    <cfRule type="expression" dxfId="4171" priority="36">
      <formula>$C$39&gt;100000</formula>
    </cfRule>
  </conditionalFormatting>
  <conditionalFormatting sqref="N7">
    <cfRule type="expression" dxfId="4170" priority="32">
      <formula>N7="NG"</formula>
    </cfRule>
  </conditionalFormatting>
  <conditionalFormatting sqref="J23:M24 J27:M30 J32:M34">
    <cfRule type="expression" dxfId="4169" priority="14">
      <formula>$I23="追加"</formula>
    </cfRule>
    <cfRule type="expression" dxfId="4168" priority="34">
      <formula>$I23="新規"</formula>
    </cfRule>
  </conditionalFormatting>
  <conditionalFormatting sqref="B37:B39">
    <cfRule type="expression" dxfId="4167" priority="33">
      <formula>($C37+$D37+$E37)&lt;&gt;$B37</formula>
    </cfRule>
  </conditionalFormatting>
  <conditionalFormatting sqref="N37:P39">
    <cfRule type="expression" dxfId="4166" priority="30">
      <formula>N37="NG"</formula>
    </cfRule>
    <cfRule type="expression" dxfId="4165" priority="31">
      <formula>$N19="NG"</formula>
    </cfRule>
  </conditionalFormatting>
  <conditionalFormatting sqref="P40">
    <cfRule type="expression" dxfId="4164" priority="28">
      <formula>P40="NG"</formula>
    </cfRule>
    <cfRule type="expression" dxfId="4163" priority="29">
      <formula>$N22="NG"</formula>
    </cfRule>
  </conditionalFormatting>
  <conditionalFormatting sqref="N58:N59">
    <cfRule type="expression" dxfId="4162" priority="26">
      <formula>N58="NG"</formula>
    </cfRule>
    <cfRule type="expression" dxfId="4161" priority="27">
      <formula>$N41="NG"</formula>
    </cfRule>
  </conditionalFormatting>
  <conditionalFormatting sqref="N63">
    <cfRule type="expression" dxfId="4160" priority="25">
      <formula>N63="NG"</formula>
    </cfRule>
  </conditionalFormatting>
  <conditionalFormatting sqref="N3">
    <cfRule type="expression" dxfId="4159" priority="23">
      <formula>$N3&lt;&gt;"要修正！"</formula>
    </cfRule>
    <cfRule type="expression" dxfId="4158" priority="24">
      <formula>$N3="要修正！"</formula>
    </cfRule>
  </conditionalFormatting>
  <conditionalFormatting sqref="O32:O34 O23:O30">
    <cfRule type="expression" dxfId="4157" priority="44">
      <formula>O23="NG"</formula>
    </cfRule>
  </conditionalFormatting>
  <conditionalFormatting sqref="A57:B57">
    <cfRule type="expression" dxfId="4156" priority="22">
      <formula>$C$39=0</formula>
    </cfRule>
  </conditionalFormatting>
  <conditionalFormatting sqref="O57">
    <cfRule type="expression" dxfId="4155" priority="21">
      <formula>O57="NG"</formula>
    </cfRule>
  </conditionalFormatting>
  <conditionalFormatting sqref="N57">
    <cfRule type="expression" dxfId="4154" priority="19">
      <formula>N57="NG"</formula>
    </cfRule>
    <cfRule type="expression" dxfId="4153" priority="20">
      <formula>$N40="NG"</formula>
    </cfRule>
  </conditionalFormatting>
  <conditionalFormatting sqref="N70">
    <cfRule type="expression" dxfId="4152" priority="18">
      <formula>N70="NG"</formula>
    </cfRule>
  </conditionalFormatting>
  <conditionalFormatting sqref="N23:N34">
    <cfRule type="expression" dxfId="4151" priority="17">
      <formula>N23="NG"</formula>
    </cfRule>
  </conditionalFormatting>
  <conditionalFormatting sqref="O10:O17">
    <cfRule type="expression" dxfId="4150" priority="15">
      <formula>$O10="NG"</formula>
    </cfRule>
    <cfRule type="expression" dxfId="4149" priority="16">
      <formula>$N1048570="NG"</formula>
    </cfRule>
  </conditionalFormatting>
  <conditionalFormatting sqref="P32:P34 P23:P30">
    <cfRule type="expression" dxfId="4148" priority="13">
      <formula>P23="NG"</formula>
    </cfRule>
  </conditionalFormatting>
  <conditionalFormatting sqref="L31:M31">
    <cfRule type="expression" dxfId="4147" priority="10">
      <formula>$I31="追加"</formula>
    </cfRule>
    <cfRule type="expression" dxfId="4146" priority="11">
      <formula>$I31="新規"</formula>
    </cfRule>
  </conditionalFormatting>
  <conditionalFormatting sqref="J31:M31">
    <cfRule type="expression" dxfId="4145" priority="8">
      <formula>$I31="追加"</formula>
    </cfRule>
    <cfRule type="expression" dxfId="4144" priority="9">
      <formula>$I31="新規"</formula>
    </cfRule>
  </conditionalFormatting>
  <conditionalFormatting sqref="O31">
    <cfRule type="expression" dxfId="4143" priority="12">
      <formula>O31="NG"</formula>
    </cfRule>
  </conditionalFormatting>
  <conditionalFormatting sqref="P31">
    <cfRule type="expression" dxfId="4142" priority="7">
      <formula>P31="NG"</formula>
    </cfRule>
  </conditionalFormatting>
  <conditionalFormatting sqref="L25:M26">
    <cfRule type="expression" dxfId="4141" priority="5">
      <formula>$I25="追加"</formula>
    </cfRule>
    <cfRule type="expression" dxfId="4140" priority="6">
      <formula>$I25="新規"</formula>
    </cfRule>
  </conditionalFormatting>
  <conditionalFormatting sqref="J25:M26">
    <cfRule type="expression" dxfId="4139" priority="3">
      <formula>$I25="追加"</formula>
    </cfRule>
    <cfRule type="expression" dxfId="4138" priority="4">
      <formula>$I25="新規"</formula>
    </cfRule>
  </conditionalFormatting>
  <conditionalFormatting sqref="L7">
    <cfRule type="expression" dxfId="4137" priority="2">
      <formula>$L$7="NG"</formula>
    </cfRule>
  </conditionalFormatting>
  <conditionalFormatting sqref="N4:N5">
    <cfRule type="expression" dxfId="413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1E050A4-2158-41BF-BD9D-60528A7F5FE0}">
          <x14:formula1>
            <xm:f>リスト!$E$2:$E$22</xm:f>
          </x14:formula1>
          <xm:sqref>D23:D34</xm:sqref>
        </x14:dataValidation>
        <x14:dataValidation type="list" allowBlank="1" showInputMessage="1" showErrorMessage="1" xr:uid="{CEDB02E8-3A36-47F1-8B32-3729D0864BF8}">
          <x14:formula1>
            <xm:f>リスト!$D$2:$D$3</xm:f>
          </x14:formula1>
          <xm:sqref>C23:C34</xm:sqref>
        </x14:dataValidation>
        <x14:dataValidation type="list" allowBlank="1" showInputMessage="1" showErrorMessage="1" xr:uid="{7F866B1E-23E4-471F-A3C0-CBB6D5B74D4F}">
          <x14:formula1>
            <xm:f>リスト!$C$2:$C$4</xm:f>
          </x14:formula1>
          <xm:sqref>B23:B34</xm:sqref>
        </x14:dataValidation>
        <x14:dataValidation type="list" allowBlank="1" showInputMessage="1" showErrorMessage="1" xr:uid="{909E7650-EFE4-454A-877C-C57568A62F47}">
          <x14:formula1>
            <xm:f>リスト!$G$2:$G$4</xm:f>
          </x14:formula1>
          <xm:sqref>I23:I34</xm:sqref>
        </x14:dataValidation>
        <x14:dataValidation type="list" allowBlank="1" showInputMessage="1" showErrorMessage="1" xr:uid="{455352A2-088C-4F6C-8BA0-58811F367438}">
          <x14:formula1>
            <xm:f>リスト!$A$3:$A$9</xm:f>
          </x14:formula1>
          <xm:sqref>F10:F17</xm:sqref>
        </x14:dataValidation>
        <x14:dataValidation type="list" allowBlank="1" showInputMessage="1" showErrorMessage="1" xr:uid="{A30089AF-65CE-4B8B-9822-27E15CB444D8}">
          <x14:formula1>
            <xm:f>リスト!$A$2:$A$9</xm:f>
          </x14:formula1>
          <xm:sqref>G10:G17</xm:sqref>
        </x14:dataValidation>
        <x14:dataValidation type="list" allowBlank="1" showInputMessage="1" showErrorMessage="1" xr:uid="{0C465ECC-DA27-4DA6-9850-9611F90215C0}">
          <x14:formula1>
            <xm:f>リスト!$B$2:$B$11</xm:f>
          </x14:formula1>
          <xm:sqref>H10:H17</xm:sqref>
        </x14:dataValidation>
        <x14:dataValidation type="list" allowBlank="1" showInputMessage="1" showErrorMessage="1" xr:uid="{8AC281B2-7AC1-459F-94BB-BDF3157FB4F7}">
          <x14:formula1>
            <xm:f>リスト!$H$2:$H$3</xm:f>
          </x14:formula1>
          <xm:sqref>A63:A65 A76:A85</xm:sqref>
        </x14:dataValidation>
        <x14:dataValidation type="list" allowBlank="1" showInputMessage="1" showErrorMessage="1" xr:uid="{5800AA9F-58CB-446B-9B54-8310801DB152}">
          <x14:formula1>
            <xm:f>リスト!$H$2:$H$4</xm:f>
          </x14:formula1>
          <xm:sqref>A70:A72 L23:M34</xm:sqref>
        </x14:dataValidation>
        <x14:dataValidation type="list" allowBlank="1" showInputMessage="1" showErrorMessage="1" xr:uid="{7796B5EF-4611-4211-92ED-8BDFB581F39E}">
          <x14:formula1>
            <xm:f>リスト!$I$2:$I$5</xm:f>
          </x14:formula1>
          <xm:sqref>I10:I17</xm:sqref>
        </x14:dataValidation>
        <x14:dataValidation type="list" allowBlank="1" showInputMessage="1" showErrorMessage="1" xr:uid="{A2A25D20-F35C-44AF-9753-5CC4ED17EE81}">
          <x14:formula1>
            <xm:f>リスト!$J$2:$J$6</xm:f>
          </x14:formula1>
          <xm:sqref>J10:J17</xm:sqref>
        </x14:dataValidation>
        <x14:dataValidation type="list" allowBlank="1" showInputMessage="1" showErrorMessage="1" xr:uid="{2582930F-A19A-4B8F-BC86-AB84A72289B6}">
          <x14:formula1>
            <xm:f>リスト!$K$2:$K$3</xm:f>
          </x14:formula1>
          <xm:sqref>A46:A54 A57</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06CF-4495-4986-BCCA-BE64870F4612}">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615" priority="42">
      <formula>$I29="追加"</formula>
    </cfRule>
    <cfRule type="expression" dxfId="614" priority="43">
      <formula>$I29="新規"</formula>
    </cfRule>
  </conditionalFormatting>
  <conditionalFormatting sqref="F58:K58 A58:A59">
    <cfRule type="expression" dxfId="613" priority="41">
      <formula>$C$39=0</formula>
    </cfRule>
  </conditionalFormatting>
  <conditionalFormatting sqref="C37">
    <cfRule type="expression" dxfId="612" priority="39">
      <formula>$C$37&gt;$B$37/2</formula>
    </cfRule>
    <cfRule type="expression" dxfId="611" priority="40">
      <formula>$C$37&gt;10000000</formula>
    </cfRule>
  </conditionalFormatting>
  <conditionalFormatting sqref="C38">
    <cfRule type="expression" dxfId="610" priority="37">
      <formula>$C$38&gt;$B$38/2</formula>
    </cfRule>
    <cfRule type="expression" dxfId="609" priority="38">
      <formula>$C$38&gt;1000000</formula>
    </cfRule>
  </conditionalFormatting>
  <conditionalFormatting sqref="C39">
    <cfRule type="expression" dxfId="608" priority="35">
      <formula>$C$39&gt;$B$39/2</formula>
    </cfRule>
    <cfRule type="expression" dxfId="607" priority="36">
      <formula>$C$39&gt;100000</formula>
    </cfRule>
  </conditionalFormatting>
  <conditionalFormatting sqref="N7">
    <cfRule type="expression" dxfId="606" priority="32">
      <formula>N7="NG"</formula>
    </cfRule>
  </conditionalFormatting>
  <conditionalFormatting sqref="J23:M24 J27:M30 J32:M34">
    <cfRule type="expression" dxfId="605" priority="14">
      <formula>$I23="追加"</formula>
    </cfRule>
    <cfRule type="expression" dxfId="604" priority="34">
      <formula>$I23="新規"</formula>
    </cfRule>
  </conditionalFormatting>
  <conditionalFormatting sqref="B37:B39">
    <cfRule type="expression" dxfId="603" priority="33">
      <formula>($C37+$D37+$E37)&lt;&gt;$B37</formula>
    </cfRule>
  </conditionalFormatting>
  <conditionalFormatting sqref="N37:P39">
    <cfRule type="expression" dxfId="602" priority="30">
      <formula>N37="NG"</formula>
    </cfRule>
    <cfRule type="expression" dxfId="601" priority="31">
      <formula>$N19="NG"</formula>
    </cfRule>
  </conditionalFormatting>
  <conditionalFormatting sqref="P40">
    <cfRule type="expression" dxfId="600" priority="28">
      <formula>P40="NG"</formula>
    </cfRule>
    <cfRule type="expression" dxfId="599" priority="29">
      <formula>$N22="NG"</formula>
    </cfRule>
  </conditionalFormatting>
  <conditionalFormatting sqref="N58:N59">
    <cfRule type="expression" dxfId="598" priority="26">
      <formula>N58="NG"</formula>
    </cfRule>
    <cfRule type="expression" dxfId="597" priority="27">
      <formula>$N41="NG"</formula>
    </cfRule>
  </conditionalFormatting>
  <conditionalFormatting sqref="N63">
    <cfRule type="expression" dxfId="596" priority="25">
      <formula>N63="NG"</formula>
    </cfRule>
  </conditionalFormatting>
  <conditionalFormatting sqref="N3">
    <cfRule type="expression" dxfId="595" priority="23">
      <formula>$N3&lt;&gt;"要修正！"</formula>
    </cfRule>
    <cfRule type="expression" dxfId="594" priority="24">
      <formula>$N3="要修正！"</formula>
    </cfRule>
  </conditionalFormatting>
  <conditionalFormatting sqref="O32:O34 O23:O30">
    <cfRule type="expression" dxfId="593" priority="44">
      <formula>O23="NG"</formula>
    </cfRule>
  </conditionalFormatting>
  <conditionalFormatting sqref="A57:B57">
    <cfRule type="expression" dxfId="592" priority="22">
      <formula>$C$39=0</formula>
    </cfRule>
  </conditionalFormatting>
  <conditionalFormatting sqref="O57">
    <cfRule type="expression" dxfId="591" priority="21">
      <formula>O57="NG"</formula>
    </cfRule>
  </conditionalFormatting>
  <conditionalFormatting sqref="N57">
    <cfRule type="expression" dxfId="590" priority="19">
      <formula>N57="NG"</formula>
    </cfRule>
    <cfRule type="expression" dxfId="589" priority="20">
      <formula>$N40="NG"</formula>
    </cfRule>
  </conditionalFormatting>
  <conditionalFormatting sqref="N70">
    <cfRule type="expression" dxfId="588" priority="18">
      <formula>N70="NG"</formula>
    </cfRule>
  </conditionalFormatting>
  <conditionalFormatting sqref="N23:N34">
    <cfRule type="expression" dxfId="587" priority="17">
      <formula>N23="NG"</formula>
    </cfRule>
  </conditionalFormatting>
  <conditionalFormatting sqref="O10:O17">
    <cfRule type="expression" dxfId="586" priority="15">
      <formula>$O10="NG"</formula>
    </cfRule>
    <cfRule type="expression" dxfId="585" priority="16">
      <formula>$N1048570="NG"</formula>
    </cfRule>
  </conditionalFormatting>
  <conditionalFormatting sqref="P32:P34 P23:P30">
    <cfRule type="expression" dxfId="584" priority="13">
      <formula>P23="NG"</formula>
    </cfRule>
  </conditionalFormatting>
  <conditionalFormatting sqref="L31:M31">
    <cfRule type="expression" dxfId="583" priority="10">
      <formula>$I31="追加"</formula>
    </cfRule>
    <cfRule type="expression" dxfId="582" priority="11">
      <formula>$I31="新規"</formula>
    </cfRule>
  </conditionalFormatting>
  <conditionalFormatting sqref="J31:M31">
    <cfRule type="expression" dxfId="581" priority="8">
      <formula>$I31="追加"</formula>
    </cfRule>
    <cfRule type="expression" dxfId="580" priority="9">
      <formula>$I31="新規"</formula>
    </cfRule>
  </conditionalFormatting>
  <conditionalFormatting sqref="O31">
    <cfRule type="expression" dxfId="579" priority="12">
      <formula>O31="NG"</formula>
    </cfRule>
  </conditionalFormatting>
  <conditionalFormatting sqref="P31">
    <cfRule type="expression" dxfId="578" priority="7">
      <formula>P31="NG"</formula>
    </cfRule>
  </conditionalFormatting>
  <conditionalFormatting sqref="L25:M26">
    <cfRule type="expression" dxfId="577" priority="5">
      <formula>$I25="追加"</formula>
    </cfRule>
    <cfRule type="expression" dxfId="576" priority="6">
      <formula>$I25="新規"</formula>
    </cfRule>
  </conditionalFormatting>
  <conditionalFormatting sqref="J25:M26">
    <cfRule type="expression" dxfId="575" priority="3">
      <formula>$I25="追加"</formula>
    </cfRule>
    <cfRule type="expression" dxfId="574" priority="4">
      <formula>$I25="新規"</formula>
    </cfRule>
  </conditionalFormatting>
  <conditionalFormatting sqref="L7">
    <cfRule type="expression" dxfId="573" priority="2">
      <formula>$L$7="NG"</formula>
    </cfRule>
  </conditionalFormatting>
  <conditionalFormatting sqref="N4:N5">
    <cfRule type="expression" dxfId="57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DEAFFD0-0382-48DA-99F6-889A585C7D9F}">
          <x14:formula1>
            <xm:f>リスト!$E$2:$E$22</xm:f>
          </x14:formula1>
          <xm:sqref>D23:D34</xm:sqref>
        </x14:dataValidation>
        <x14:dataValidation type="list" allowBlank="1" showInputMessage="1" showErrorMessage="1" xr:uid="{7E9D4B48-0D69-4AAA-A115-849936F977D4}">
          <x14:formula1>
            <xm:f>リスト!$D$2:$D$3</xm:f>
          </x14:formula1>
          <xm:sqref>C23:C34</xm:sqref>
        </x14:dataValidation>
        <x14:dataValidation type="list" allowBlank="1" showInputMessage="1" showErrorMessage="1" xr:uid="{6B150D86-37B6-4FCC-A7A1-8F8844AE079C}">
          <x14:formula1>
            <xm:f>リスト!$C$2:$C$4</xm:f>
          </x14:formula1>
          <xm:sqref>B23:B34</xm:sqref>
        </x14:dataValidation>
        <x14:dataValidation type="list" allowBlank="1" showInputMessage="1" showErrorMessage="1" xr:uid="{F324F116-0EC7-4D25-9DB9-7CCB6F451533}">
          <x14:formula1>
            <xm:f>リスト!$G$2:$G$4</xm:f>
          </x14:formula1>
          <xm:sqref>I23:I34</xm:sqref>
        </x14:dataValidation>
        <x14:dataValidation type="list" allowBlank="1" showInputMessage="1" showErrorMessage="1" xr:uid="{2D0DA087-B5AF-457E-B872-695FA195E0EF}">
          <x14:formula1>
            <xm:f>リスト!$A$3:$A$9</xm:f>
          </x14:formula1>
          <xm:sqref>F10:F17</xm:sqref>
        </x14:dataValidation>
        <x14:dataValidation type="list" allowBlank="1" showInputMessage="1" showErrorMessage="1" xr:uid="{592CFC67-7B38-47A1-8A00-1A87CD1F9A60}">
          <x14:formula1>
            <xm:f>リスト!$A$2:$A$9</xm:f>
          </x14:formula1>
          <xm:sqref>G10:G17</xm:sqref>
        </x14:dataValidation>
        <x14:dataValidation type="list" allowBlank="1" showInputMessage="1" showErrorMessage="1" xr:uid="{A98C1C29-14B4-4144-A234-10A19D2C731C}">
          <x14:formula1>
            <xm:f>リスト!$B$2:$B$11</xm:f>
          </x14:formula1>
          <xm:sqref>H10:H17</xm:sqref>
        </x14:dataValidation>
        <x14:dataValidation type="list" allowBlank="1" showInputMessage="1" showErrorMessage="1" xr:uid="{87556A76-EABE-49F5-82DE-05EFCC82E9B4}">
          <x14:formula1>
            <xm:f>リスト!$H$2:$H$3</xm:f>
          </x14:formula1>
          <xm:sqref>A63:A65 A76:A85</xm:sqref>
        </x14:dataValidation>
        <x14:dataValidation type="list" allowBlank="1" showInputMessage="1" showErrorMessage="1" xr:uid="{1630E873-1654-4353-8381-0E3BBA9EA309}">
          <x14:formula1>
            <xm:f>リスト!$H$2:$H$4</xm:f>
          </x14:formula1>
          <xm:sqref>A70:A72 L23:M34</xm:sqref>
        </x14:dataValidation>
        <x14:dataValidation type="list" allowBlank="1" showInputMessage="1" showErrorMessage="1" xr:uid="{94BC55D2-CE32-4863-8C2C-A6DF8E4BCDD8}">
          <x14:formula1>
            <xm:f>リスト!$I$2:$I$5</xm:f>
          </x14:formula1>
          <xm:sqref>I10:I17</xm:sqref>
        </x14:dataValidation>
        <x14:dataValidation type="list" allowBlank="1" showInputMessage="1" showErrorMessage="1" xr:uid="{743C4B88-0738-4652-9CA9-8FF05FD4EBF6}">
          <x14:formula1>
            <xm:f>リスト!$J$2:$J$6</xm:f>
          </x14:formula1>
          <xm:sqref>J10:J17</xm:sqref>
        </x14:dataValidation>
        <x14:dataValidation type="list" allowBlank="1" showInputMessage="1" showErrorMessage="1" xr:uid="{407C17BC-3EC6-428C-9D6B-9D49BF147D5F}">
          <x14:formula1>
            <xm:f>リスト!$K$2:$K$3</xm:f>
          </x14:formula1>
          <xm:sqref>A46:A54 A57</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F73D-A74E-4E34-BB4F-0A0E77E7885D}">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571" priority="42">
      <formula>$I29="追加"</formula>
    </cfRule>
    <cfRule type="expression" dxfId="570" priority="43">
      <formula>$I29="新規"</formula>
    </cfRule>
  </conditionalFormatting>
  <conditionalFormatting sqref="F58:K58 A58:A59">
    <cfRule type="expression" dxfId="569" priority="41">
      <formula>$C$39=0</formula>
    </cfRule>
  </conditionalFormatting>
  <conditionalFormatting sqref="C37">
    <cfRule type="expression" dxfId="568" priority="39">
      <formula>$C$37&gt;$B$37/2</formula>
    </cfRule>
    <cfRule type="expression" dxfId="567" priority="40">
      <formula>$C$37&gt;10000000</formula>
    </cfRule>
  </conditionalFormatting>
  <conditionalFormatting sqref="C38">
    <cfRule type="expression" dxfId="566" priority="37">
      <formula>$C$38&gt;$B$38/2</formula>
    </cfRule>
    <cfRule type="expression" dxfId="565" priority="38">
      <formula>$C$38&gt;1000000</formula>
    </cfRule>
  </conditionalFormatting>
  <conditionalFormatting sqref="C39">
    <cfRule type="expression" dxfId="564" priority="35">
      <formula>$C$39&gt;$B$39/2</formula>
    </cfRule>
    <cfRule type="expression" dxfId="563" priority="36">
      <formula>$C$39&gt;100000</formula>
    </cfRule>
  </conditionalFormatting>
  <conditionalFormatting sqref="N7">
    <cfRule type="expression" dxfId="562" priority="32">
      <formula>N7="NG"</formula>
    </cfRule>
  </conditionalFormatting>
  <conditionalFormatting sqref="J23:M24 J27:M30 J32:M34">
    <cfRule type="expression" dxfId="561" priority="14">
      <formula>$I23="追加"</formula>
    </cfRule>
    <cfRule type="expression" dxfId="560" priority="34">
      <formula>$I23="新規"</formula>
    </cfRule>
  </conditionalFormatting>
  <conditionalFormatting sqref="B37:B39">
    <cfRule type="expression" dxfId="559" priority="33">
      <formula>($C37+$D37+$E37)&lt;&gt;$B37</formula>
    </cfRule>
  </conditionalFormatting>
  <conditionalFormatting sqref="N37:P39">
    <cfRule type="expression" dxfId="558" priority="30">
      <formula>N37="NG"</formula>
    </cfRule>
    <cfRule type="expression" dxfId="557" priority="31">
      <formula>$N19="NG"</formula>
    </cfRule>
  </conditionalFormatting>
  <conditionalFormatting sqref="P40">
    <cfRule type="expression" dxfId="556" priority="28">
      <formula>P40="NG"</formula>
    </cfRule>
    <cfRule type="expression" dxfId="555" priority="29">
      <formula>$N22="NG"</formula>
    </cfRule>
  </conditionalFormatting>
  <conditionalFormatting sqref="N58:N59">
    <cfRule type="expression" dxfId="554" priority="26">
      <formula>N58="NG"</formula>
    </cfRule>
    <cfRule type="expression" dxfId="553" priority="27">
      <formula>$N41="NG"</formula>
    </cfRule>
  </conditionalFormatting>
  <conditionalFormatting sqref="N63">
    <cfRule type="expression" dxfId="552" priority="25">
      <formula>N63="NG"</formula>
    </cfRule>
  </conditionalFormatting>
  <conditionalFormatting sqref="N3">
    <cfRule type="expression" dxfId="551" priority="23">
      <formula>$N3&lt;&gt;"要修正！"</formula>
    </cfRule>
    <cfRule type="expression" dxfId="550" priority="24">
      <formula>$N3="要修正！"</formula>
    </cfRule>
  </conditionalFormatting>
  <conditionalFormatting sqref="O32:O34 O23:O30">
    <cfRule type="expression" dxfId="549" priority="44">
      <formula>O23="NG"</formula>
    </cfRule>
  </conditionalFormatting>
  <conditionalFormatting sqref="A57:B57">
    <cfRule type="expression" dxfId="548" priority="22">
      <formula>$C$39=0</formula>
    </cfRule>
  </conditionalFormatting>
  <conditionalFormatting sqref="O57">
    <cfRule type="expression" dxfId="547" priority="21">
      <formula>O57="NG"</formula>
    </cfRule>
  </conditionalFormatting>
  <conditionalFormatting sqref="N57">
    <cfRule type="expression" dxfId="546" priority="19">
      <formula>N57="NG"</formula>
    </cfRule>
    <cfRule type="expression" dxfId="545" priority="20">
      <formula>$N40="NG"</formula>
    </cfRule>
  </conditionalFormatting>
  <conditionalFormatting sqref="N70">
    <cfRule type="expression" dxfId="544" priority="18">
      <formula>N70="NG"</formula>
    </cfRule>
  </conditionalFormatting>
  <conditionalFormatting sqref="N23:N34">
    <cfRule type="expression" dxfId="543" priority="17">
      <formula>N23="NG"</formula>
    </cfRule>
  </conditionalFormatting>
  <conditionalFormatting sqref="O10:O17">
    <cfRule type="expression" dxfId="542" priority="15">
      <formula>$O10="NG"</formula>
    </cfRule>
    <cfRule type="expression" dxfId="541" priority="16">
      <formula>$N1048570="NG"</formula>
    </cfRule>
  </conditionalFormatting>
  <conditionalFormatting sqref="P32:P34 P23:P30">
    <cfRule type="expression" dxfId="540" priority="13">
      <formula>P23="NG"</formula>
    </cfRule>
  </conditionalFormatting>
  <conditionalFormatting sqref="L31:M31">
    <cfRule type="expression" dxfId="539" priority="10">
      <formula>$I31="追加"</formula>
    </cfRule>
    <cfRule type="expression" dxfId="538" priority="11">
      <formula>$I31="新規"</formula>
    </cfRule>
  </conditionalFormatting>
  <conditionalFormatting sqref="J31:M31">
    <cfRule type="expression" dxfId="537" priority="8">
      <formula>$I31="追加"</formula>
    </cfRule>
    <cfRule type="expression" dxfId="536" priority="9">
      <formula>$I31="新規"</formula>
    </cfRule>
  </conditionalFormatting>
  <conditionalFormatting sqref="O31">
    <cfRule type="expression" dxfId="535" priority="12">
      <formula>O31="NG"</formula>
    </cfRule>
  </conditionalFormatting>
  <conditionalFormatting sqref="P31">
    <cfRule type="expression" dxfId="534" priority="7">
      <formula>P31="NG"</formula>
    </cfRule>
  </conditionalFormatting>
  <conditionalFormatting sqref="L25:M26">
    <cfRule type="expression" dxfId="533" priority="5">
      <formula>$I25="追加"</formula>
    </cfRule>
    <cfRule type="expression" dxfId="532" priority="6">
      <formula>$I25="新規"</formula>
    </cfRule>
  </conditionalFormatting>
  <conditionalFormatting sqref="J25:M26">
    <cfRule type="expression" dxfId="531" priority="3">
      <formula>$I25="追加"</formula>
    </cfRule>
    <cfRule type="expression" dxfId="530" priority="4">
      <formula>$I25="新規"</formula>
    </cfRule>
  </conditionalFormatting>
  <conditionalFormatting sqref="L7">
    <cfRule type="expression" dxfId="529" priority="2">
      <formula>$L$7="NG"</formula>
    </cfRule>
  </conditionalFormatting>
  <conditionalFormatting sqref="N4:N5">
    <cfRule type="expression" dxfId="52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6A03BB8-84F3-4380-9447-690ABDACFF4D}">
          <x14:formula1>
            <xm:f>リスト!$K$2:$K$3</xm:f>
          </x14:formula1>
          <xm:sqref>A46:A54 A57</xm:sqref>
        </x14:dataValidation>
        <x14:dataValidation type="list" allowBlank="1" showInputMessage="1" showErrorMessage="1" xr:uid="{C878BAA1-6447-4FC8-A33E-074EAACCE343}">
          <x14:formula1>
            <xm:f>リスト!$J$2:$J$6</xm:f>
          </x14:formula1>
          <xm:sqref>J10:J17</xm:sqref>
        </x14:dataValidation>
        <x14:dataValidation type="list" allowBlank="1" showInputMessage="1" showErrorMessage="1" xr:uid="{1CF98712-DC0D-40F1-A8B2-72D3755AC10B}">
          <x14:formula1>
            <xm:f>リスト!$I$2:$I$5</xm:f>
          </x14:formula1>
          <xm:sqref>I10:I17</xm:sqref>
        </x14:dataValidation>
        <x14:dataValidation type="list" allowBlank="1" showInputMessage="1" showErrorMessage="1" xr:uid="{1FDA0224-4849-4B00-84BE-B5F88BDE075E}">
          <x14:formula1>
            <xm:f>リスト!$H$2:$H$4</xm:f>
          </x14:formula1>
          <xm:sqref>A70:A72 L23:M34</xm:sqref>
        </x14:dataValidation>
        <x14:dataValidation type="list" allowBlank="1" showInputMessage="1" showErrorMessage="1" xr:uid="{219904A6-C644-4D98-8F04-0D2121560546}">
          <x14:formula1>
            <xm:f>リスト!$H$2:$H$3</xm:f>
          </x14:formula1>
          <xm:sqref>A63:A65 A76:A85</xm:sqref>
        </x14:dataValidation>
        <x14:dataValidation type="list" allowBlank="1" showInputMessage="1" showErrorMessage="1" xr:uid="{1995C6F5-E396-438C-940E-C43AF1EBC912}">
          <x14:formula1>
            <xm:f>リスト!$B$2:$B$11</xm:f>
          </x14:formula1>
          <xm:sqref>H10:H17</xm:sqref>
        </x14:dataValidation>
        <x14:dataValidation type="list" allowBlank="1" showInputMessage="1" showErrorMessage="1" xr:uid="{628059D2-34F3-485D-BC1E-A5AA6E0C8FFF}">
          <x14:formula1>
            <xm:f>リスト!$A$2:$A$9</xm:f>
          </x14:formula1>
          <xm:sqref>G10:G17</xm:sqref>
        </x14:dataValidation>
        <x14:dataValidation type="list" allowBlank="1" showInputMessage="1" showErrorMessage="1" xr:uid="{283F4F81-580B-42FB-8C0D-47C9CDAC57F5}">
          <x14:formula1>
            <xm:f>リスト!$A$3:$A$9</xm:f>
          </x14:formula1>
          <xm:sqref>F10:F17</xm:sqref>
        </x14:dataValidation>
        <x14:dataValidation type="list" allowBlank="1" showInputMessage="1" showErrorMessage="1" xr:uid="{AA49EC1A-44A9-4D80-9213-5D16A765236E}">
          <x14:formula1>
            <xm:f>リスト!$G$2:$G$4</xm:f>
          </x14:formula1>
          <xm:sqref>I23:I34</xm:sqref>
        </x14:dataValidation>
        <x14:dataValidation type="list" allowBlank="1" showInputMessage="1" showErrorMessage="1" xr:uid="{B836E400-C3DC-4146-B5CD-44D90568EC5B}">
          <x14:formula1>
            <xm:f>リスト!$C$2:$C$4</xm:f>
          </x14:formula1>
          <xm:sqref>B23:B34</xm:sqref>
        </x14:dataValidation>
        <x14:dataValidation type="list" allowBlank="1" showInputMessage="1" showErrorMessage="1" xr:uid="{A62CEDD0-20C0-4AF3-A2E2-8A81F2A453C5}">
          <x14:formula1>
            <xm:f>リスト!$D$2:$D$3</xm:f>
          </x14:formula1>
          <xm:sqref>C23:C34</xm:sqref>
        </x14:dataValidation>
        <x14:dataValidation type="list" allowBlank="1" showInputMessage="1" showErrorMessage="1" xr:uid="{FC2B9705-FC21-413B-BDC1-BA4541D7E007}">
          <x14:formula1>
            <xm:f>リスト!$E$2:$E$22</xm:f>
          </x14:formula1>
          <xm:sqref>D23:D34</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FB13-A6AD-4027-B348-3F2D1E727B26}">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527" priority="42">
      <formula>$I29="追加"</formula>
    </cfRule>
    <cfRule type="expression" dxfId="526" priority="43">
      <formula>$I29="新規"</formula>
    </cfRule>
  </conditionalFormatting>
  <conditionalFormatting sqref="F58:K58 A58:A59">
    <cfRule type="expression" dxfId="525" priority="41">
      <formula>$C$39=0</formula>
    </cfRule>
  </conditionalFormatting>
  <conditionalFormatting sqref="C37">
    <cfRule type="expression" dxfId="524" priority="39">
      <formula>$C$37&gt;$B$37/2</formula>
    </cfRule>
    <cfRule type="expression" dxfId="523" priority="40">
      <formula>$C$37&gt;10000000</formula>
    </cfRule>
  </conditionalFormatting>
  <conditionalFormatting sqref="C38">
    <cfRule type="expression" dxfId="522" priority="37">
      <formula>$C$38&gt;$B$38/2</formula>
    </cfRule>
    <cfRule type="expression" dxfId="521" priority="38">
      <formula>$C$38&gt;1000000</formula>
    </cfRule>
  </conditionalFormatting>
  <conditionalFormatting sqref="C39">
    <cfRule type="expression" dxfId="520" priority="35">
      <formula>$C$39&gt;$B$39/2</formula>
    </cfRule>
    <cfRule type="expression" dxfId="519" priority="36">
      <formula>$C$39&gt;100000</formula>
    </cfRule>
  </conditionalFormatting>
  <conditionalFormatting sqref="N7">
    <cfRule type="expression" dxfId="518" priority="32">
      <formula>N7="NG"</formula>
    </cfRule>
  </conditionalFormatting>
  <conditionalFormatting sqref="J23:M24 J27:M30 J32:M34">
    <cfRule type="expression" dxfId="517" priority="14">
      <formula>$I23="追加"</formula>
    </cfRule>
    <cfRule type="expression" dxfId="516" priority="34">
      <formula>$I23="新規"</formula>
    </cfRule>
  </conditionalFormatting>
  <conditionalFormatting sqref="B37:B39">
    <cfRule type="expression" dxfId="515" priority="33">
      <formula>($C37+$D37+$E37)&lt;&gt;$B37</formula>
    </cfRule>
  </conditionalFormatting>
  <conditionalFormatting sqref="N37:P39">
    <cfRule type="expression" dxfId="514" priority="30">
      <formula>N37="NG"</formula>
    </cfRule>
    <cfRule type="expression" dxfId="513" priority="31">
      <formula>$N19="NG"</formula>
    </cfRule>
  </conditionalFormatting>
  <conditionalFormatting sqref="P40">
    <cfRule type="expression" dxfId="512" priority="28">
      <formula>P40="NG"</formula>
    </cfRule>
    <cfRule type="expression" dxfId="511" priority="29">
      <formula>$N22="NG"</formula>
    </cfRule>
  </conditionalFormatting>
  <conditionalFormatting sqref="N58:N59">
    <cfRule type="expression" dxfId="510" priority="26">
      <formula>N58="NG"</formula>
    </cfRule>
    <cfRule type="expression" dxfId="509" priority="27">
      <formula>$N41="NG"</formula>
    </cfRule>
  </conditionalFormatting>
  <conditionalFormatting sqref="N63">
    <cfRule type="expression" dxfId="508" priority="25">
      <formula>N63="NG"</formula>
    </cfRule>
  </conditionalFormatting>
  <conditionalFormatting sqref="N3">
    <cfRule type="expression" dxfId="507" priority="23">
      <formula>$N3&lt;&gt;"要修正！"</formula>
    </cfRule>
    <cfRule type="expression" dxfId="506" priority="24">
      <formula>$N3="要修正！"</formula>
    </cfRule>
  </conditionalFormatting>
  <conditionalFormatting sqref="O32:O34 O23:O30">
    <cfRule type="expression" dxfId="505" priority="44">
      <formula>O23="NG"</formula>
    </cfRule>
  </conditionalFormatting>
  <conditionalFormatting sqref="A57:B57">
    <cfRule type="expression" dxfId="504" priority="22">
      <formula>$C$39=0</formula>
    </cfRule>
  </conditionalFormatting>
  <conditionalFormatting sqref="O57">
    <cfRule type="expression" dxfId="503" priority="21">
      <formula>O57="NG"</formula>
    </cfRule>
  </conditionalFormatting>
  <conditionalFormatting sqref="N57">
    <cfRule type="expression" dxfId="502" priority="19">
      <formula>N57="NG"</formula>
    </cfRule>
    <cfRule type="expression" dxfId="501" priority="20">
      <formula>$N40="NG"</formula>
    </cfRule>
  </conditionalFormatting>
  <conditionalFormatting sqref="N70">
    <cfRule type="expression" dxfId="500" priority="18">
      <formula>N70="NG"</formula>
    </cfRule>
  </conditionalFormatting>
  <conditionalFormatting sqref="N23:N34">
    <cfRule type="expression" dxfId="499" priority="17">
      <formula>N23="NG"</formula>
    </cfRule>
  </conditionalFormatting>
  <conditionalFormatting sqref="O10:O17">
    <cfRule type="expression" dxfId="498" priority="15">
      <formula>$O10="NG"</formula>
    </cfRule>
    <cfRule type="expression" dxfId="497" priority="16">
      <formula>$N1048570="NG"</formula>
    </cfRule>
  </conditionalFormatting>
  <conditionalFormatting sqref="P32:P34 P23:P30">
    <cfRule type="expression" dxfId="496" priority="13">
      <formula>P23="NG"</formula>
    </cfRule>
  </conditionalFormatting>
  <conditionalFormatting sqref="L31:M31">
    <cfRule type="expression" dxfId="495" priority="10">
      <formula>$I31="追加"</formula>
    </cfRule>
    <cfRule type="expression" dxfId="494" priority="11">
      <formula>$I31="新規"</formula>
    </cfRule>
  </conditionalFormatting>
  <conditionalFormatting sqref="J31:M31">
    <cfRule type="expression" dxfId="493" priority="8">
      <formula>$I31="追加"</formula>
    </cfRule>
    <cfRule type="expression" dxfId="492" priority="9">
      <formula>$I31="新規"</formula>
    </cfRule>
  </conditionalFormatting>
  <conditionalFormatting sqref="O31">
    <cfRule type="expression" dxfId="491" priority="12">
      <formula>O31="NG"</formula>
    </cfRule>
  </conditionalFormatting>
  <conditionalFormatting sqref="P31">
    <cfRule type="expression" dxfId="490" priority="7">
      <formula>P31="NG"</formula>
    </cfRule>
  </conditionalFormatting>
  <conditionalFormatting sqref="L25:M26">
    <cfRule type="expression" dxfId="489" priority="5">
      <formula>$I25="追加"</formula>
    </cfRule>
    <cfRule type="expression" dxfId="488" priority="6">
      <formula>$I25="新規"</formula>
    </cfRule>
  </conditionalFormatting>
  <conditionalFormatting sqref="J25:M26">
    <cfRule type="expression" dxfId="487" priority="3">
      <formula>$I25="追加"</formula>
    </cfRule>
    <cfRule type="expression" dxfId="486" priority="4">
      <formula>$I25="新規"</formula>
    </cfRule>
  </conditionalFormatting>
  <conditionalFormatting sqref="L7">
    <cfRule type="expression" dxfId="485" priority="2">
      <formula>$L$7="NG"</formula>
    </cfRule>
  </conditionalFormatting>
  <conditionalFormatting sqref="N4:N5">
    <cfRule type="expression" dxfId="48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40A0EA8-648A-42E8-B864-3C303168C447}">
          <x14:formula1>
            <xm:f>リスト!$E$2:$E$22</xm:f>
          </x14:formula1>
          <xm:sqref>D23:D34</xm:sqref>
        </x14:dataValidation>
        <x14:dataValidation type="list" allowBlank="1" showInputMessage="1" showErrorMessage="1" xr:uid="{0F3EE128-2EB4-48F3-B715-31659CE4BFC8}">
          <x14:formula1>
            <xm:f>リスト!$D$2:$D$3</xm:f>
          </x14:formula1>
          <xm:sqref>C23:C34</xm:sqref>
        </x14:dataValidation>
        <x14:dataValidation type="list" allowBlank="1" showInputMessage="1" showErrorMessage="1" xr:uid="{AF22B7EF-A58B-4C37-AD11-69B8104017B7}">
          <x14:formula1>
            <xm:f>リスト!$C$2:$C$4</xm:f>
          </x14:formula1>
          <xm:sqref>B23:B34</xm:sqref>
        </x14:dataValidation>
        <x14:dataValidation type="list" allowBlank="1" showInputMessage="1" showErrorMessage="1" xr:uid="{4A927C11-FC78-460F-9B23-7F07052BBD26}">
          <x14:formula1>
            <xm:f>リスト!$G$2:$G$4</xm:f>
          </x14:formula1>
          <xm:sqref>I23:I34</xm:sqref>
        </x14:dataValidation>
        <x14:dataValidation type="list" allowBlank="1" showInputMessage="1" showErrorMessage="1" xr:uid="{F1C3BC31-864B-4750-AD18-90C2FC53BEB1}">
          <x14:formula1>
            <xm:f>リスト!$A$3:$A$9</xm:f>
          </x14:formula1>
          <xm:sqref>F10:F17</xm:sqref>
        </x14:dataValidation>
        <x14:dataValidation type="list" allowBlank="1" showInputMessage="1" showErrorMessage="1" xr:uid="{72E045D5-C2E8-41D3-8F90-D611369AF18C}">
          <x14:formula1>
            <xm:f>リスト!$A$2:$A$9</xm:f>
          </x14:formula1>
          <xm:sqref>G10:G17</xm:sqref>
        </x14:dataValidation>
        <x14:dataValidation type="list" allowBlank="1" showInputMessage="1" showErrorMessage="1" xr:uid="{38268EF1-D8FA-46A3-AFD8-679859265D76}">
          <x14:formula1>
            <xm:f>リスト!$B$2:$B$11</xm:f>
          </x14:formula1>
          <xm:sqref>H10:H17</xm:sqref>
        </x14:dataValidation>
        <x14:dataValidation type="list" allowBlank="1" showInputMessage="1" showErrorMessage="1" xr:uid="{E4147AFA-1BE2-451C-91BE-4250B7E56172}">
          <x14:formula1>
            <xm:f>リスト!$H$2:$H$3</xm:f>
          </x14:formula1>
          <xm:sqref>A63:A65 A76:A85</xm:sqref>
        </x14:dataValidation>
        <x14:dataValidation type="list" allowBlank="1" showInputMessage="1" showErrorMessage="1" xr:uid="{5FB94058-61F8-4E17-BAF4-21190D7840DC}">
          <x14:formula1>
            <xm:f>リスト!$H$2:$H$4</xm:f>
          </x14:formula1>
          <xm:sqref>A70:A72 L23:M34</xm:sqref>
        </x14:dataValidation>
        <x14:dataValidation type="list" allowBlank="1" showInputMessage="1" showErrorMessage="1" xr:uid="{6BF3243A-726D-47F2-B228-130C8045E5DA}">
          <x14:formula1>
            <xm:f>リスト!$I$2:$I$5</xm:f>
          </x14:formula1>
          <xm:sqref>I10:I17</xm:sqref>
        </x14:dataValidation>
        <x14:dataValidation type="list" allowBlank="1" showInputMessage="1" showErrorMessage="1" xr:uid="{4451D0ED-5B94-405D-B5C3-F4ADDBC303C3}">
          <x14:formula1>
            <xm:f>リスト!$J$2:$J$6</xm:f>
          </x14:formula1>
          <xm:sqref>J10:J17</xm:sqref>
        </x14:dataValidation>
        <x14:dataValidation type="list" allowBlank="1" showInputMessage="1" showErrorMessage="1" xr:uid="{7A77A636-8220-430D-A760-C7F8085E8692}">
          <x14:formula1>
            <xm:f>リスト!$K$2:$K$3</xm:f>
          </x14:formula1>
          <xm:sqref>A46:A54 A57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11793-3A3F-4818-9AD9-903B73584CF1}">
  <dimension ref="A1:U85"/>
  <sheetViews>
    <sheetView view="pageBreakPreview"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83" priority="42">
      <formula>$I29="追加"</formula>
    </cfRule>
    <cfRule type="expression" dxfId="482" priority="43">
      <formula>$I29="新規"</formula>
    </cfRule>
  </conditionalFormatting>
  <conditionalFormatting sqref="F58:K58 A58:A59">
    <cfRule type="expression" dxfId="481" priority="41">
      <formula>$C$39=0</formula>
    </cfRule>
  </conditionalFormatting>
  <conditionalFormatting sqref="C37">
    <cfRule type="expression" dxfId="480" priority="39">
      <formula>$C$37&gt;$B$37/2</formula>
    </cfRule>
    <cfRule type="expression" dxfId="479" priority="40">
      <formula>$C$37&gt;10000000</formula>
    </cfRule>
  </conditionalFormatting>
  <conditionalFormatting sqref="C38">
    <cfRule type="expression" dxfId="478" priority="37">
      <formula>$C$38&gt;$B$38/2</formula>
    </cfRule>
    <cfRule type="expression" dxfId="477" priority="38">
      <formula>$C$38&gt;1000000</formula>
    </cfRule>
  </conditionalFormatting>
  <conditionalFormatting sqref="C39">
    <cfRule type="expression" dxfId="476" priority="35">
      <formula>$C$39&gt;$B$39/2</formula>
    </cfRule>
    <cfRule type="expression" dxfId="475" priority="36">
      <formula>$C$39&gt;100000</formula>
    </cfRule>
  </conditionalFormatting>
  <conditionalFormatting sqref="N7">
    <cfRule type="expression" dxfId="474" priority="32">
      <formula>N7="NG"</formula>
    </cfRule>
  </conditionalFormatting>
  <conditionalFormatting sqref="J23:M24 J27:M30 J32:M34">
    <cfRule type="expression" dxfId="473" priority="14">
      <formula>$I23="追加"</formula>
    </cfRule>
    <cfRule type="expression" dxfId="472" priority="34">
      <formula>$I23="新規"</formula>
    </cfRule>
  </conditionalFormatting>
  <conditionalFormatting sqref="B37:B39">
    <cfRule type="expression" dxfId="471" priority="33">
      <formula>($C37+$D37+$E37)&lt;&gt;$B37</formula>
    </cfRule>
  </conditionalFormatting>
  <conditionalFormatting sqref="N37:P39">
    <cfRule type="expression" dxfId="470" priority="30">
      <formula>N37="NG"</formula>
    </cfRule>
    <cfRule type="expression" dxfId="469" priority="31">
      <formula>$N19="NG"</formula>
    </cfRule>
  </conditionalFormatting>
  <conditionalFormatting sqref="P40">
    <cfRule type="expression" dxfId="468" priority="28">
      <formula>P40="NG"</formula>
    </cfRule>
    <cfRule type="expression" dxfId="467" priority="29">
      <formula>$N22="NG"</formula>
    </cfRule>
  </conditionalFormatting>
  <conditionalFormatting sqref="N58:N59">
    <cfRule type="expression" dxfId="466" priority="26">
      <formula>N58="NG"</formula>
    </cfRule>
    <cfRule type="expression" dxfId="465" priority="27">
      <formula>$N41="NG"</formula>
    </cfRule>
  </conditionalFormatting>
  <conditionalFormatting sqref="N63">
    <cfRule type="expression" dxfId="464" priority="25">
      <formula>N63="NG"</formula>
    </cfRule>
  </conditionalFormatting>
  <conditionalFormatting sqref="N3">
    <cfRule type="expression" dxfId="463" priority="23">
      <formula>$N3&lt;&gt;"要修正！"</formula>
    </cfRule>
    <cfRule type="expression" dxfId="462" priority="24">
      <formula>$N3="要修正！"</formula>
    </cfRule>
  </conditionalFormatting>
  <conditionalFormatting sqref="O32:O34 O23:O30">
    <cfRule type="expression" dxfId="461" priority="44">
      <formula>O23="NG"</formula>
    </cfRule>
  </conditionalFormatting>
  <conditionalFormatting sqref="A57:B57">
    <cfRule type="expression" dxfId="460" priority="22">
      <formula>$C$39=0</formula>
    </cfRule>
  </conditionalFormatting>
  <conditionalFormatting sqref="O57">
    <cfRule type="expression" dxfId="459" priority="21">
      <formula>O57="NG"</formula>
    </cfRule>
  </conditionalFormatting>
  <conditionalFormatting sqref="N57">
    <cfRule type="expression" dxfId="458" priority="19">
      <formula>N57="NG"</formula>
    </cfRule>
    <cfRule type="expression" dxfId="457" priority="20">
      <formula>$N40="NG"</formula>
    </cfRule>
  </conditionalFormatting>
  <conditionalFormatting sqref="N70">
    <cfRule type="expression" dxfId="456" priority="18">
      <formula>N70="NG"</formula>
    </cfRule>
  </conditionalFormatting>
  <conditionalFormatting sqref="N23:N34">
    <cfRule type="expression" dxfId="455" priority="17">
      <formula>N23="NG"</formula>
    </cfRule>
  </conditionalFormatting>
  <conditionalFormatting sqref="O10:O17">
    <cfRule type="expression" dxfId="454" priority="15">
      <formula>$O10="NG"</formula>
    </cfRule>
    <cfRule type="expression" dxfId="453" priority="16">
      <formula>$N1048570="NG"</formula>
    </cfRule>
  </conditionalFormatting>
  <conditionalFormatting sqref="P32:P34 P23:P30">
    <cfRule type="expression" dxfId="452" priority="13">
      <formula>P23="NG"</formula>
    </cfRule>
  </conditionalFormatting>
  <conditionalFormatting sqref="L31:M31">
    <cfRule type="expression" dxfId="451" priority="10">
      <formula>$I31="追加"</formula>
    </cfRule>
    <cfRule type="expression" dxfId="450" priority="11">
      <formula>$I31="新規"</formula>
    </cfRule>
  </conditionalFormatting>
  <conditionalFormatting sqref="J31:M31">
    <cfRule type="expression" dxfId="449" priority="8">
      <formula>$I31="追加"</formula>
    </cfRule>
    <cfRule type="expression" dxfId="448" priority="9">
      <formula>$I31="新規"</formula>
    </cfRule>
  </conditionalFormatting>
  <conditionalFormatting sqref="O31">
    <cfRule type="expression" dxfId="447" priority="12">
      <formula>O31="NG"</formula>
    </cfRule>
  </conditionalFormatting>
  <conditionalFormatting sqref="P31">
    <cfRule type="expression" dxfId="446" priority="7">
      <formula>P31="NG"</formula>
    </cfRule>
  </conditionalFormatting>
  <conditionalFormatting sqref="L25:M26">
    <cfRule type="expression" dxfId="445" priority="5">
      <formula>$I25="追加"</formula>
    </cfRule>
    <cfRule type="expression" dxfId="444" priority="6">
      <formula>$I25="新規"</formula>
    </cfRule>
  </conditionalFormatting>
  <conditionalFormatting sqref="J25:M26">
    <cfRule type="expression" dxfId="443" priority="3">
      <formula>$I25="追加"</formula>
    </cfRule>
    <cfRule type="expression" dxfId="442" priority="4">
      <formula>$I25="新規"</formula>
    </cfRule>
  </conditionalFormatting>
  <conditionalFormatting sqref="L7">
    <cfRule type="expression" dxfId="441" priority="2">
      <formula>$L$7="NG"</formula>
    </cfRule>
  </conditionalFormatting>
  <conditionalFormatting sqref="N4:N5">
    <cfRule type="expression" dxfId="44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B035F0B-FD0A-49D7-BEA8-ADE50ACC9106}">
          <x14:formula1>
            <xm:f>リスト!$K$2:$K$3</xm:f>
          </x14:formula1>
          <xm:sqref>A46:A54 A57</xm:sqref>
        </x14:dataValidation>
        <x14:dataValidation type="list" allowBlank="1" showInputMessage="1" showErrorMessage="1" xr:uid="{EBB129E8-0525-4249-8AE3-50383E9EAFB2}">
          <x14:formula1>
            <xm:f>リスト!$J$2:$J$6</xm:f>
          </x14:formula1>
          <xm:sqref>J10:J17</xm:sqref>
        </x14:dataValidation>
        <x14:dataValidation type="list" allowBlank="1" showInputMessage="1" showErrorMessage="1" xr:uid="{2C157765-B31E-48CC-9FAC-EB581D063F32}">
          <x14:formula1>
            <xm:f>リスト!$I$2:$I$5</xm:f>
          </x14:formula1>
          <xm:sqref>I10:I17</xm:sqref>
        </x14:dataValidation>
        <x14:dataValidation type="list" allowBlank="1" showInputMessage="1" showErrorMessage="1" xr:uid="{67ED239A-F973-4C79-97BE-C2BE69762AFC}">
          <x14:formula1>
            <xm:f>リスト!$H$2:$H$4</xm:f>
          </x14:formula1>
          <xm:sqref>A70:A72 L23:M34</xm:sqref>
        </x14:dataValidation>
        <x14:dataValidation type="list" allowBlank="1" showInputMessage="1" showErrorMessage="1" xr:uid="{7F50F29E-D54D-42A4-A720-364A85F3408F}">
          <x14:formula1>
            <xm:f>リスト!$H$2:$H$3</xm:f>
          </x14:formula1>
          <xm:sqref>A63:A65 A76:A85</xm:sqref>
        </x14:dataValidation>
        <x14:dataValidation type="list" allowBlank="1" showInputMessage="1" showErrorMessage="1" xr:uid="{8F7C692A-4C28-470A-AB88-E0B4CAAE5BA9}">
          <x14:formula1>
            <xm:f>リスト!$B$2:$B$11</xm:f>
          </x14:formula1>
          <xm:sqref>H10:H17</xm:sqref>
        </x14:dataValidation>
        <x14:dataValidation type="list" allowBlank="1" showInputMessage="1" showErrorMessage="1" xr:uid="{AE48549E-6C78-4464-AB1E-99B8F9E23DE1}">
          <x14:formula1>
            <xm:f>リスト!$A$2:$A$9</xm:f>
          </x14:formula1>
          <xm:sqref>G10:G17</xm:sqref>
        </x14:dataValidation>
        <x14:dataValidation type="list" allowBlank="1" showInputMessage="1" showErrorMessage="1" xr:uid="{62C8904C-8C68-4097-B78E-0FFB0CF7E1D2}">
          <x14:formula1>
            <xm:f>リスト!$A$3:$A$9</xm:f>
          </x14:formula1>
          <xm:sqref>F10:F17</xm:sqref>
        </x14:dataValidation>
        <x14:dataValidation type="list" allowBlank="1" showInputMessage="1" showErrorMessage="1" xr:uid="{6BBB5902-13BF-4E1B-9526-BE6FE67730C7}">
          <x14:formula1>
            <xm:f>リスト!$G$2:$G$4</xm:f>
          </x14:formula1>
          <xm:sqref>I23:I34</xm:sqref>
        </x14:dataValidation>
        <x14:dataValidation type="list" allowBlank="1" showInputMessage="1" showErrorMessage="1" xr:uid="{F16FCE3E-4522-4005-809B-A0B6EA538D1D}">
          <x14:formula1>
            <xm:f>リスト!$C$2:$C$4</xm:f>
          </x14:formula1>
          <xm:sqref>B23:B34</xm:sqref>
        </x14:dataValidation>
        <x14:dataValidation type="list" allowBlank="1" showInputMessage="1" showErrorMessage="1" xr:uid="{919460BA-693C-4543-9592-84AC6DE3EA0F}">
          <x14:formula1>
            <xm:f>リスト!$D$2:$D$3</xm:f>
          </x14:formula1>
          <xm:sqref>C23:C34</xm:sqref>
        </x14:dataValidation>
        <x14:dataValidation type="list" allowBlank="1" showInputMessage="1" showErrorMessage="1" xr:uid="{4C45DC83-1E70-40CD-86F5-C921861B3360}">
          <x14:formula1>
            <xm:f>リスト!$E$2:$E$22</xm:f>
          </x14:formula1>
          <xm:sqref>D23:D34</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D0D11-427A-4929-89C6-EF6410B69641}">
  <dimension ref="A1:U85"/>
  <sheetViews>
    <sheetView view="pageBreakPreview" topLeftCell="A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439" priority="42">
      <formula>$I29="追加"</formula>
    </cfRule>
    <cfRule type="expression" dxfId="438" priority="43">
      <formula>$I29="新規"</formula>
    </cfRule>
  </conditionalFormatting>
  <conditionalFormatting sqref="F58:K58 A58:A59">
    <cfRule type="expression" dxfId="437" priority="41">
      <formula>$C$39=0</formula>
    </cfRule>
  </conditionalFormatting>
  <conditionalFormatting sqref="C37">
    <cfRule type="expression" dxfId="436" priority="39">
      <formula>$C$37&gt;$B$37/2</formula>
    </cfRule>
    <cfRule type="expression" dxfId="435" priority="40">
      <formula>$C$37&gt;10000000</formula>
    </cfRule>
  </conditionalFormatting>
  <conditionalFormatting sqref="C38">
    <cfRule type="expression" dxfId="434" priority="37">
      <formula>$C$38&gt;$B$38/2</formula>
    </cfRule>
    <cfRule type="expression" dxfId="433" priority="38">
      <formula>$C$38&gt;1000000</formula>
    </cfRule>
  </conditionalFormatting>
  <conditionalFormatting sqref="C39">
    <cfRule type="expression" dxfId="432" priority="35">
      <formula>$C$39&gt;$B$39/2</formula>
    </cfRule>
    <cfRule type="expression" dxfId="431" priority="36">
      <formula>$C$39&gt;100000</formula>
    </cfRule>
  </conditionalFormatting>
  <conditionalFormatting sqref="N7">
    <cfRule type="expression" dxfId="430" priority="32">
      <formula>N7="NG"</formula>
    </cfRule>
  </conditionalFormatting>
  <conditionalFormatting sqref="J23:M24 J27:M30 J32:M34">
    <cfRule type="expression" dxfId="429" priority="14">
      <formula>$I23="追加"</formula>
    </cfRule>
    <cfRule type="expression" dxfId="428" priority="34">
      <formula>$I23="新規"</formula>
    </cfRule>
  </conditionalFormatting>
  <conditionalFormatting sqref="B37:B39">
    <cfRule type="expression" dxfId="427" priority="33">
      <formula>($C37+$D37+$E37)&lt;&gt;$B37</formula>
    </cfRule>
  </conditionalFormatting>
  <conditionalFormatting sqref="N37:P39">
    <cfRule type="expression" dxfId="426" priority="30">
      <formula>N37="NG"</formula>
    </cfRule>
    <cfRule type="expression" dxfId="425" priority="31">
      <formula>$N19="NG"</formula>
    </cfRule>
  </conditionalFormatting>
  <conditionalFormatting sqref="P40">
    <cfRule type="expression" dxfId="424" priority="28">
      <formula>P40="NG"</formula>
    </cfRule>
    <cfRule type="expression" dxfId="423" priority="29">
      <formula>$N22="NG"</formula>
    </cfRule>
  </conditionalFormatting>
  <conditionalFormatting sqref="N58:N59">
    <cfRule type="expression" dxfId="422" priority="26">
      <formula>N58="NG"</formula>
    </cfRule>
    <cfRule type="expression" dxfId="421" priority="27">
      <formula>$N41="NG"</formula>
    </cfRule>
  </conditionalFormatting>
  <conditionalFormatting sqref="N63">
    <cfRule type="expression" dxfId="420" priority="25">
      <formula>N63="NG"</formula>
    </cfRule>
  </conditionalFormatting>
  <conditionalFormatting sqref="N3">
    <cfRule type="expression" dxfId="419" priority="23">
      <formula>$N3&lt;&gt;"要修正！"</formula>
    </cfRule>
    <cfRule type="expression" dxfId="418" priority="24">
      <formula>$N3="要修正！"</formula>
    </cfRule>
  </conditionalFormatting>
  <conditionalFormatting sqref="O32:O34 O23:O30">
    <cfRule type="expression" dxfId="417" priority="44">
      <formula>O23="NG"</formula>
    </cfRule>
  </conditionalFormatting>
  <conditionalFormatting sqref="A57:B57">
    <cfRule type="expression" dxfId="416" priority="22">
      <formula>$C$39=0</formula>
    </cfRule>
  </conditionalFormatting>
  <conditionalFormatting sqref="O57">
    <cfRule type="expression" dxfId="415" priority="21">
      <formula>O57="NG"</formula>
    </cfRule>
  </conditionalFormatting>
  <conditionalFormatting sqref="N57">
    <cfRule type="expression" dxfId="414" priority="19">
      <formula>N57="NG"</formula>
    </cfRule>
    <cfRule type="expression" dxfId="413" priority="20">
      <formula>$N40="NG"</formula>
    </cfRule>
  </conditionalFormatting>
  <conditionalFormatting sqref="N70">
    <cfRule type="expression" dxfId="412" priority="18">
      <formula>N70="NG"</formula>
    </cfRule>
  </conditionalFormatting>
  <conditionalFormatting sqref="N23:N34">
    <cfRule type="expression" dxfId="411" priority="17">
      <formula>N23="NG"</formula>
    </cfRule>
  </conditionalFormatting>
  <conditionalFormatting sqref="O10:O17">
    <cfRule type="expression" dxfId="410" priority="15">
      <formula>$O10="NG"</formula>
    </cfRule>
    <cfRule type="expression" dxfId="409" priority="16">
      <formula>$N1048570="NG"</formula>
    </cfRule>
  </conditionalFormatting>
  <conditionalFormatting sqref="P32:P34 P23:P30">
    <cfRule type="expression" dxfId="408" priority="13">
      <formula>P23="NG"</formula>
    </cfRule>
  </conditionalFormatting>
  <conditionalFormatting sqref="L31:M31">
    <cfRule type="expression" dxfId="407" priority="10">
      <formula>$I31="追加"</formula>
    </cfRule>
    <cfRule type="expression" dxfId="406" priority="11">
      <formula>$I31="新規"</formula>
    </cfRule>
  </conditionalFormatting>
  <conditionalFormatting sqref="J31:M31">
    <cfRule type="expression" dxfId="405" priority="8">
      <formula>$I31="追加"</formula>
    </cfRule>
    <cfRule type="expression" dxfId="404" priority="9">
      <formula>$I31="新規"</formula>
    </cfRule>
  </conditionalFormatting>
  <conditionalFormatting sqref="O31">
    <cfRule type="expression" dxfId="403" priority="12">
      <formula>O31="NG"</formula>
    </cfRule>
  </conditionalFormatting>
  <conditionalFormatting sqref="P31">
    <cfRule type="expression" dxfId="402" priority="7">
      <formula>P31="NG"</formula>
    </cfRule>
  </conditionalFormatting>
  <conditionalFormatting sqref="L25:M26">
    <cfRule type="expression" dxfId="401" priority="5">
      <formula>$I25="追加"</formula>
    </cfRule>
    <cfRule type="expression" dxfId="400" priority="6">
      <formula>$I25="新規"</formula>
    </cfRule>
  </conditionalFormatting>
  <conditionalFormatting sqref="J25:M26">
    <cfRule type="expression" dxfId="399" priority="3">
      <formula>$I25="追加"</formula>
    </cfRule>
    <cfRule type="expression" dxfId="398" priority="4">
      <formula>$I25="新規"</formula>
    </cfRule>
  </conditionalFormatting>
  <conditionalFormatting sqref="L7">
    <cfRule type="expression" dxfId="397" priority="2">
      <formula>$L$7="NG"</formula>
    </cfRule>
  </conditionalFormatting>
  <conditionalFormatting sqref="N4:N5">
    <cfRule type="expression" dxfId="39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4ED6671-1472-47AB-A9C9-B5DECC695E60}">
          <x14:formula1>
            <xm:f>リスト!$K$2:$K$3</xm:f>
          </x14:formula1>
          <xm:sqref>A46:A54 A57</xm:sqref>
        </x14:dataValidation>
        <x14:dataValidation type="list" allowBlank="1" showInputMessage="1" showErrorMessage="1" xr:uid="{03D27BD0-D869-4F40-8939-ED0A47F38D9C}">
          <x14:formula1>
            <xm:f>リスト!$J$2:$J$6</xm:f>
          </x14:formula1>
          <xm:sqref>J10:J17</xm:sqref>
        </x14:dataValidation>
        <x14:dataValidation type="list" allowBlank="1" showInputMessage="1" showErrorMessage="1" xr:uid="{AEFB247D-5487-4EFC-A439-0BA1268BD033}">
          <x14:formula1>
            <xm:f>リスト!$I$2:$I$5</xm:f>
          </x14:formula1>
          <xm:sqref>I10:I17</xm:sqref>
        </x14:dataValidation>
        <x14:dataValidation type="list" allowBlank="1" showInputMessage="1" showErrorMessage="1" xr:uid="{F50BFBBE-12F1-4FCE-8401-0A33D29D8027}">
          <x14:formula1>
            <xm:f>リスト!$H$2:$H$4</xm:f>
          </x14:formula1>
          <xm:sqref>A70:A72 L23:M34</xm:sqref>
        </x14:dataValidation>
        <x14:dataValidation type="list" allowBlank="1" showInputMessage="1" showErrorMessage="1" xr:uid="{84A0719E-ED41-41DE-8417-69F0A2CD2961}">
          <x14:formula1>
            <xm:f>リスト!$H$2:$H$3</xm:f>
          </x14:formula1>
          <xm:sqref>A63:A65 A76:A85</xm:sqref>
        </x14:dataValidation>
        <x14:dataValidation type="list" allowBlank="1" showInputMessage="1" showErrorMessage="1" xr:uid="{3C1338DE-4887-4866-94E3-85CDC6F9471D}">
          <x14:formula1>
            <xm:f>リスト!$B$2:$B$11</xm:f>
          </x14:formula1>
          <xm:sqref>H10:H17</xm:sqref>
        </x14:dataValidation>
        <x14:dataValidation type="list" allowBlank="1" showInputMessage="1" showErrorMessage="1" xr:uid="{AED86219-F428-42D8-8DDF-39EB4F38BCD1}">
          <x14:formula1>
            <xm:f>リスト!$A$2:$A$9</xm:f>
          </x14:formula1>
          <xm:sqref>G10:G17</xm:sqref>
        </x14:dataValidation>
        <x14:dataValidation type="list" allowBlank="1" showInputMessage="1" showErrorMessage="1" xr:uid="{EA06E27D-6111-49A3-96B3-089B0A7D9450}">
          <x14:formula1>
            <xm:f>リスト!$A$3:$A$9</xm:f>
          </x14:formula1>
          <xm:sqref>F10:F17</xm:sqref>
        </x14:dataValidation>
        <x14:dataValidation type="list" allowBlank="1" showInputMessage="1" showErrorMessage="1" xr:uid="{332BAB87-1BB5-4D24-BB65-A3BA960EC239}">
          <x14:formula1>
            <xm:f>リスト!$G$2:$G$4</xm:f>
          </x14:formula1>
          <xm:sqref>I23:I34</xm:sqref>
        </x14:dataValidation>
        <x14:dataValidation type="list" allowBlank="1" showInputMessage="1" showErrorMessage="1" xr:uid="{38E913F4-C759-4975-8942-709062096D8A}">
          <x14:formula1>
            <xm:f>リスト!$C$2:$C$4</xm:f>
          </x14:formula1>
          <xm:sqref>B23:B34</xm:sqref>
        </x14:dataValidation>
        <x14:dataValidation type="list" allowBlank="1" showInputMessage="1" showErrorMessage="1" xr:uid="{6CA1CA3E-6C86-4FB9-84D9-96A7F025B95F}">
          <x14:formula1>
            <xm:f>リスト!$D$2:$D$3</xm:f>
          </x14:formula1>
          <xm:sqref>C23:C34</xm:sqref>
        </x14:dataValidation>
        <x14:dataValidation type="list" allowBlank="1" showInputMessage="1" showErrorMessage="1" xr:uid="{4D9DCA0B-AD10-4D56-88C6-CF594BDF79F5}">
          <x14:formula1>
            <xm:f>リスト!$E$2:$E$22</xm:f>
          </x14:formula1>
          <xm:sqref>D23:D34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A776-DED3-4E54-B312-6CB948C4CAF1}">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95" priority="42">
      <formula>$I29="追加"</formula>
    </cfRule>
    <cfRule type="expression" dxfId="394" priority="43">
      <formula>$I29="新規"</formula>
    </cfRule>
  </conditionalFormatting>
  <conditionalFormatting sqref="F58:K58 A58:A59">
    <cfRule type="expression" dxfId="393" priority="41">
      <formula>$C$39=0</formula>
    </cfRule>
  </conditionalFormatting>
  <conditionalFormatting sqref="C37">
    <cfRule type="expression" dxfId="392" priority="39">
      <formula>$C$37&gt;$B$37/2</formula>
    </cfRule>
    <cfRule type="expression" dxfId="391" priority="40">
      <formula>$C$37&gt;10000000</formula>
    </cfRule>
  </conditionalFormatting>
  <conditionalFormatting sqref="C38">
    <cfRule type="expression" dxfId="390" priority="37">
      <formula>$C$38&gt;$B$38/2</formula>
    </cfRule>
    <cfRule type="expression" dxfId="389" priority="38">
      <formula>$C$38&gt;1000000</formula>
    </cfRule>
  </conditionalFormatting>
  <conditionalFormatting sqref="C39">
    <cfRule type="expression" dxfId="388" priority="35">
      <formula>$C$39&gt;$B$39/2</formula>
    </cfRule>
    <cfRule type="expression" dxfId="387" priority="36">
      <formula>$C$39&gt;100000</formula>
    </cfRule>
  </conditionalFormatting>
  <conditionalFormatting sqref="N7">
    <cfRule type="expression" dxfId="386" priority="32">
      <formula>N7="NG"</formula>
    </cfRule>
  </conditionalFormatting>
  <conditionalFormatting sqref="J23:M24 J27:M30 J32:M34">
    <cfRule type="expression" dxfId="385" priority="14">
      <formula>$I23="追加"</formula>
    </cfRule>
    <cfRule type="expression" dxfId="384" priority="34">
      <formula>$I23="新規"</formula>
    </cfRule>
  </conditionalFormatting>
  <conditionalFormatting sqref="B37:B39">
    <cfRule type="expression" dxfId="383" priority="33">
      <formula>($C37+$D37+$E37)&lt;&gt;$B37</formula>
    </cfRule>
  </conditionalFormatting>
  <conditionalFormatting sqref="N37:P39">
    <cfRule type="expression" dxfId="382" priority="30">
      <formula>N37="NG"</formula>
    </cfRule>
    <cfRule type="expression" dxfId="381" priority="31">
      <formula>$N19="NG"</formula>
    </cfRule>
  </conditionalFormatting>
  <conditionalFormatting sqref="P40">
    <cfRule type="expression" dxfId="380" priority="28">
      <formula>P40="NG"</formula>
    </cfRule>
    <cfRule type="expression" dxfId="379" priority="29">
      <formula>$N22="NG"</formula>
    </cfRule>
  </conditionalFormatting>
  <conditionalFormatting sqref="N58:N59">
    <cfRule type="expression" dxfId="378" priority="26">
      <formula>N58="NG"</formula>
    </cfRule>
    <cfRule type="expression" dxfId="377" priority="27">
      <formula>$N41="NG"</formula>
    </cfRule>
  </conditionalFormatting>
  <conditionalFormatting sqref="N63">
    <cfRule type="expression" dxfId="376" priority="25">
      <formula>N63="NG"</formula>
    </cfRule>
  </conditionalFormatting>
  <conditionalFormatting sqref="N3">
    <cfRule type="expression" dxfId="375" priority="23">
      <formula>$N3&lt;&gt;"要修正！"</formula>
    </cfRule>
    <cfRule type="expression" dxfId="374" priority="24">
      <formula>$N3="要修正！"</formula>
    </cfRule>
  </conditionalFormatting>
  <conditionalFormatting sqref="O32:O34 O23:O30">
    <cfRule type="expression" dxfId="373" priority="44">
      <formula>O23="NG"</formula>
    </cfRule>
  </conditionalFormatting>
  <conditionalFormatting sqref="A57:B57">
    <cfRule type="expression" dxfId="372" priority="22">
      <formula>$C$39=0</formula>
    </cfRule>
  </conditionalFormatting>
  <conditionalFormatting sqref="O57">
    <cfRule type="expression" dxfId="371" priority="21">
      <formula>O57="NG"</formula>
    </cfRule>
  </conditionalFormatting>
  <conditionalFormatting sqref="N57">
    <cfRule type="expression" dxfId="370" priority="19">
      <formula>N57="NG"</formula>
    </cfRule>
    <cfRule type="expression" dxfId="369" priority="20">
      <formula>$N40="NG"</formula>
    </cfRule>
  </conditionalFormatting>
  <conditionalFormatting sqref="N70">
    <cfRule type="expression" dxfId="368" priority="18">
      <formula>N70="NG"</formula>
    </cfRule>
  </conditionalFormatting>
  <conditionalFormatting sqref="N23:N34">
    <cfRule type="expression" dxfId="367" priority="17">
      <formula>N23="NG"</formula>
    </cfRule>
  </conditionalFormatting>
  <conditionalFormatting sqref="O10:O17">
    <cfRule type="expression" dxfId="366" priority="15">
      <formula>$O10="NG"</formula>
    </cfRule>
    <cfRule type="expression" dxfId="365" priority="16">
      <formula>$N1048570="NG"</formula>
    </cfRule>
  </conditionalFormatting>
  <conditionalFormatting sqref="P32:P34 P23:P30">
    <cfRule type="expression" dxfId="364" priority="13">
      <formula>P23="NG"</formula>
    </cfRule>
  </conditionalFormatting>
  <conditionalFormatting sqref="L31:M31">
    <cfRule type="expression" dxfId="363" priority="10">
      <formula>$I31="追加"</formula>
    </cfRule>
    <cfRule type="expression" dxfId="362" priority="11">
      <formula>$I31="新規"</formula>
    </cfRule>
  </conditionalFormatting>
  <conditionalFormatting sqref="J31:M31">
    <cfRule type="expression" dxfId="361" priority="8">
      <formula>$I31="追加"</formula>
    </cfRule>
    <cfRule type="expression" dxfId="360" priority="9">
      <formula>$I31="新規"</formula>
    </cfRule>
  </conditionalFormatting>
  <conditionalFormatting sqref="O31">
    <cfRule type="expression" dxfId="359" priority="12">
      <formula>O31="NG"</formula>
    </cfRule>
  </conditionalFormatting>
  <conditionalFormatting sqref="P31">
    <cfRule type="expression" dxfId="358" priority="7">
      <formula>P31="NG"</formula>
    </cfRule>
  </conditionalFormatting>
  <conditionalFormatting sqref="L25:M26">
    <cfRule type="expression" dxfId="357" priority="5">
      <formula>$I25="追加"</formula>
    </cfRule>
    <cfRule type="expression" dxfId="356" priority="6">
      <formula>$I25="新規"</formula>
    </cfRule>
  </conditionalFormatting>
  <conditionalFormatting sqref="J25:M26">
    <cfRule type="expression" dxfId="355" priority="3">
      <formula>$I25="追加"</formula>
    </cfRule>
    <cfRule type="expression" dxfId="354" priority="4">
      <formula>$I25="新規"</formula>
    </cfRule>
  </conditionalFormatting>
  <conditionalFormatting sqref="L7">
    <cfRule type="expression" dxfId="353" priority="2">
      <formula>$L$7="NG"</formula>
    </cfRule>
  </conditionalFormatting>
  <conditionalFormatting sqref="N4:N5">
    <cfRule type="expression" dxfId="352"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576A96B-39A9-483E-85EA-2D6C459B2581}">
          <x14:formula1>
            <xm:f>リスト!$E$2:$E$22</xm:f>
          </x14:formula1>
          <xm:sqref>D23:D34</xm:sqref>
        </x14:dataValidation>
        <x14:dataValidation type="list" allowBlank="1" showInputMessage="1" showErrorMessage="1" xr:uid="{DBAE2ABE-B809-42D2-AD9C-4530BB04BF2D}">
          <x14:formula1>
            <xm:f>リスト!$D$2:$D$3</xm:f>
          </x14:formula1>
          <xm:sqref>C23:C34</xm:sqref>
        </x14:dataValidation>
        <x14:dataValidation type="list" allowBlank="1" showInputMessage="1" showErrorMessage="1" xr:uid="{90ED414C-10FD-4252-BAE8-00061F14B0B9}">
          <x14:formula1>
            <xm:f>リスト!$C$2:$C$4</xm:f>
          </x14:formula1>
          <xm:sqref>B23:B34</xm:sqref>
        </x14:dataValidation>
        <x14:dataValidation type="list" allowBlank="1" showInputMessage="1" showErrorMessage="1" xr:uid="{BD6D392F-0761-4BCA-8F97-F2B7E38041B6}">
          <x14:formula1>
            <xm:f>リスト!$G$2:$G$4</xm:f>
          </x14:formula1>
          <xm:sqref>I23:I34</xm:sqref>
        </x14:dataValidation>
        <x14:dataValidation type="list" allowBlank="1" showInputMessage="1" showErrorMessage="1" xr:uid="{5779A2A9-CA28-4EB2-A666-FCE76F50CB67}">
          <x14:formula1>
            <xm:f>リスト!$A$3:$A$9</xm:f>
          </x14:formula1>
          <xm:sqref>F10:F17</xm:sqref>
        </x14:dataValidation>
        <x14:dataValidation type="list" allowBlank="1" showInputMessage="1" showErrorMessage="1" xr:uid="{350B94A2-3B8A-423D-A07E-B754DD713FFD}">
          <x14:formula1>
            <xm:f>リスト!$A$2:$A$9</xm:f>
          </x14:formula1>
          <xm:sqref>G10:G17</xm:sqref>
        </x14:dataValidation>
        <x14:dataValidation type="list" allowBlank="1" showInputMessage="1" showErrorMessage="1" xr:uid="{3058D563-2BAA-4FBE-B543-82EE108CC64F}">
          <x14:formula1>
            <xm:f>リスト!$B$2:$B$11</xm:f>
          </x14:formula1>
          <xm:sqref>H10:H17</xm:sqref>
        </x14:dataValidation>
        <x14:dataValidation type="list" allowBlank="1" showInputMessage="1" showErrorMessage="1" xr:uid="{D3FE5179-1E31-4FC0-99E7-1E8678A12B43}">
          <x14:formula1>
            <xm:f>リスト!$H$2:$H$3</xm:f>
          </x14:formula1>
          <xm:sqref>A63:A65 A76:A85</xm:sqref>
        </x14:dataValidation>
        <x14:dataValidation type="list" allowBlank="1" showInputMessage="1" showErrorMessage="1" xr:uid="{3B50004D-8DC7-4C07-90A6-22C81402CE6A}">
          <x14:formula1>
            <xm:f>リスト!$H$2:$H$4</xm:f>
          </x14:formula1>
          <xm:sqref>A70:A72 L23:M34</xm:sqref>
        </x14:dataValidation>
        <x14:dataValidation type="list" allowBlank="1" showInputMessage="1" showErrorMessage="1" xr:uid="{39D73272-9AFB-4BB8-9FE3-53E8DF6885C8}">
          <x14:formula1>
            <xm:f>リスト!$I$2:$I$5</xm:f>
          </x14:formula1>
          <xm:sqref>I10:I17</xm:sqref>
        </x14:dataValidation>
        <x14:dataValidation type="list" allowBlank="1" showInputMessage="1" showErrorMessage="1" xr:uid="{62508617-51E1-4233-8A4D-B0EDADF71CF4}">
          <x14:formula1>
            <xm:f>リスト!$J$2:$J$6</xm:f>
          </x14:formula1>
          <xm:sqref>J10:J17</xm:sqref>
        </x14:dataValidation>
        <x14:dataValidation type="list" allowBlank="1" showInputMessage="1" showErrorMessage="1" xr:uid="{D40542AA-062A-481E-B474-C240F9A4BBA3}">
          <x14:formula1>
            <xm:f>リスト!$K$2:$K$3</xm:f>
          </x14:formula1>
          <xm:sqref>A46:A54 A57</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E5424-A62B-4318-8948-B04E1EF214F3}">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51" priority="42">
      <formula>$I29="追加"</formula>
    </cfRule>
    <cfRule type="expression" dxfId="350" priority="43">
      <formula>$I29="新規"</formula>
    </cfRule>
  </conditionalFormatting>
  <conditionalFormatting sqref="F58:K58 A58:A59">
    <cfRule type="expression" dxfId="349" priority="41">
      <formula>$C$39=0</formula>
    </cfRule>
  </conditionalFormatting>
  <conditionalFormatting sqref="C37">
    <cfRule type="expression" dxfId="348" priority="39">
      <formula>$C$37&gt;$B$37/2</formula>
    </cfRule>
    <cfRule type="expression" dxfId="347" priority="40">
      <formula>$C$37&gt;10000000</formula>
    </cfRule>
  </conditionalFormatting>
  <conditionalFormatting sqref="C38">
    <cfRule type="expression" dxfId="346" priority="37">
      <formula>$C$38&gt;$B$38/2</formula>
    </cfRule>
    <cfRule type="expression" dxfId="345" priority="38">
      <formula>$C$38&gt;1000000</formula>
    </cfRule>
  </conditionalFormatting>
  <conditionalFormatting sqref="C39">
    <cfRule type="expression" dxfId="344" priority="35">
      <formula>$C$39&gt;$B$39/2</formula>
    </cfRule>
    <cfRule type="expression" dxfId="343" priority="36">
      <formula>$C$39&gt;100000</formula>
    </cfRule>
  </conditionalFormatting>
  <conditionalFormatting sqref="N7">
    <cfRule type="expression" dxfId="342" priority="32">
      <formula>N7="NG"</formula>
    </cfRule>
  </conditionalFormatting>
  <conditionalFormatting sqref="J23:M24 J27:M30 J32:M34">
    <cfRule type="expression" dxfId="341" priority="14">
      <formula>$I23="追加"</formula>
    </cfRule>
    <cfRule type="expression" dxfId="340" priority="34">
      <formula>$I23="新規"</formula>
    </cfRule>
  </conditionalFormatting>
  <conditionalFormatting sqref="B37:B39">
    <cfRule type="expression" dxfId="339" priority="33">
      <formula>($C37+$D37+$E37)&lt;&gt;$B37</formula>
    </cfRule>
  </conditionalFormatting>
  <conditionalFormatting sqref="N37:P39">
    <cfRule type="expression" dxfId="338" priority="30">
      <formula>N37="NG"</formula>
    </cfRule>
    <cfRule type="expression" dxfId="337" priority="31">
      <formula>$N19="NG"</formula>
    </cfRule>
  </conditionalFormatting>
  <conditionalFormatting sqref="P40">
    <cfRule type="expression" dxfId="336" priority="28">
      <formula>P40="NG"</formula>
    </cfRule>
    <cfRule type="expression" dxfId="335" priority="29">
      <formula>$N22="NG"</formula>
    </cfRule>
  </conditionalFormatting>
  <conditionalFormatting sqref="N58:N59">
    <cfRule type="expression" dxfId="334" priority="26">
      <formula>N58="NG"</formula>
    </cfRule>
    <cfRule type="expression" dxfId="333" priority="27">
      <formula>$N41="NG"</formula>
    </cfRule>
  </conditionalFormatting>
  <conditionalFormatting sqref="N63">
    <cfRule type="expression" dxfId="332" priority="25">
      <formula>N63="NG"</formula>
    </cfRule>
  </conditionalFormatting>
  <conditionalFormatting sqref="N3">
    <cfRule type="expression" dxfId="331" priority="23">
      <formula>$N3&lt;&gt;"要修正！"</formula>
    </cfRule>
    <cfRule type="expression" dxfId="330" priority="24">
      <formula>$N3="要修正！"</formula>
    </cfRule>
  </conditionalFormatting>
  <conditionalFormatting sqref="O32:O34 O23:O30">
    <cfRule type="expression" dxfId="329" priority="44">
      <formula>O23="NG"</formula>
    </cfRule>
  </conditionalFormatting>
  <conditionalFormatting sqref="A57:B57">
    <cfRule type="expression" dxfId="328" priority="22">
      <formula>$C$39=0</formula>
    </cfRule>
  </conditionalFormatting>
  <conditionalFormatting sqref="O57">
    <cfRule type="expression" dxfId="327" priority="21">
      <formula>O57="NG"</formula>
    </cfRule>
  </conditionalFormatting>
  <conditionalFormatting sqref="N57">
    <cfRule type="expression" dxfId="326" priority="19">
      <formula>N57="NG"</formula>
    </cfRule>
    <cfRule type="expression" dxfId="325" priority="20">
      <formula>$N40="NG"</formula>
    </cfRule>
  </conditionalFormatting>
  <conditionalFormatting sqref="N70">
    <cfRule type="expression" dxfId="324" priority="18">
      <formula>N70="NG"</formula>
    </cfRule>
  </conditionalFormatting>
  <conditionalFormatting sqref="N23:N34">
    <cfRule type="expression" dxfId="323" priority="17">
      <formula>N23="NG"</formula>
    </cfRule>
  </conditionalFormatting>
  <conditionalFormatting sqref="O10:O17">
    <cfRule type="expression" dxfId="322" priority="15">
      <formula>$O10="NG"</formula>
    </cfRule>
    <cfRule type="expression" dxfId="321" priority="16">
      <formula>$N1048570="NG"</formula>
    </cfRule>
  </conditionalFormatting>
  <conditionalFormatting sqref="P32:P34 P23:P30">
    <cfRule type="expression" dxfId="320" priority="13">
      <formula>P23="NG"</formula>
    </cfRule>
  </conditionalFormatting>
  <conditionalFormatting sqref="L31:M31">
    <cfRule type="expression" dxfId="319" priority="10">
      <formula>$I31="追加"</formula>
    </cfRule>
    <cfRule type="expression" dxfId="318" priority="11">
      <formula>$I31="新規"</formula>
    </cfRule>
  </conditionalFormatting>
  <conditionalFormatting sqref="J31:M31">
    <cfRule type="expression" dxfId="317" priority="8">
      <formula>$I31="追加"</formula>
    </cfRule>
    <cfRule type="expression" dxfId="316" priority="9">
      <formula>$I31="新規"</formula>
    </cfRule>
  </conditionalFormatting>
  <conditionalFormatting sqref="O31">
    <cfRule type="expression" dxfId="315" priority="12">
      <formula>O31="NG"</formula>
    </cfRule>
  </conditionalFormatting>
  <conditionalFormatting sqref="P31">
    <cfRule type="expression" dxfId="314" priority="7">
      <formula>P31="NG"</formula>
    </cfRule>
  </conditionalFormatting>
  <conditionalFormatting sqref="L25:M26">
    <cfRule type="expression" dxfId="313" priority="5">
      <formula>$I25="追加"</formula>
    </cfRule>
    <cfRule type="expression" dxfId="312" priority="6">
      <formula>$I25="新規"</formula>
    </cfRule>
  </conditionalFormatting>
  <conditionalFormatting sqref="J25:M26">
    <cfRule type="expression" dxfId="311" priority="3">
      <formula>$I25="追加"</formula>
    </cfRule>
    <cfRule type="expression" dxfId="310" priority="4">
      <formula>$I25="新規"</formula>
    </cfRule>
  </conditionalFormatting>
  <conditionalFormatting sqref="L7">
    <cfRule type="expression" dxfId="309" priority="2">
      <formula>$L$7="NG"</formula>
    </cfRule>
  </conditionalFormatting>
  <conditionalFormatting sqref="N4:N5">
    <cfRule type="expression" dxfId="308"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5800387-D5A4-43D0-AC31-0A28C776FE0E}">
          <x14:formula1>
            <xm:f>リスト!$K$2:$K$3</xm:f>
          </x14:formula1>
          <xm:sqref>A46:A54 A57</xm:sqref>
        </x14:dataValidation>
        <x14:dataValidation type="list" allowBlank="1" showInputMessage="1" showErrorMessage="1" xr:uid="{80710FE9-FC80-4055-893D-7614E0646736}">
          <x14:formula1>
            <xm:f>リスト!$J$2:$J$6</xm:f>
          </x14:formula1>
          <xm:sqref>J10:J17</xm:sqref>
        </x14:dataValidation>
        <x14:dataValidation type="list" allowBlank="1" showInputMessage="1" showErrorMessage="1" xr:uid="{B30055AF-0B61-4BD4-A19A-4FACC395B404}">
          <x14:formula1>
            <xm:f>リスト!$I$2:$I$5</xm:f>
          </x14:formula1>
          <xm:sqref>I10:I17</xm:sqref>
        </x14:dataValidation>
        <x14:dataValidation type="list" allowBlank="1" showInputMessage="1" showErrorMessage="1" xr:uid="{36B18E2A-6CE4-4B39-A527-C89B38D1C477}">
          <x14:formula1>
            <xm:f>リスト!$H$2:$H$4</xm:f>
          </x14:formula1>
          <xm:sqref>A70:A72 L23:M34</xm:sqref>
        </x14:dataValidation>
        <x14:dataValidation type="list" allowBlank="1" showInputMessage="1" showErrorMessage="1" xr:uid="{BBC14C6C-56C0-4F7F-96AB-FB8CCC2D99C6}">
          <x14:formula1>
            <xm:f>リスト!$H$2:$H$3</xm:f>
          </x14:formula1>
          <xm:sqref>A63:A65 A76:A85</xm:sqref>
        </x14:dataValidation>
        <x14:dataValidation type="list" allowBlank="1" showInputMessage="1" showErrorMessage="1" xr:uid="{0325B664-F574-4FEA-9312-C37478319277}">
          <x14:formula1>
            <xm:f>リスト!$B$2:$B$11</xm:f>
          </x14:formula1>
          <xm:sqref>H10:H17</xm:sqref>
        </x14:dataValidation>
        <x14:dataValidation type="list" allowBlank="1" showInputMessage="1" showErrorMessage="1" xr:uid="{2DBF96E6-879B-4B87-977A-B032FD98AEDC}">
          <x14:formula1>
            <xm:f>リスト!$A$2:$A$9</xm:f>
          </x14:formula1>
          <xm:sqref>G10:G17</xm:sqref>
        </x14:dataValidation>
        <x14:dataValidation type="list" allowBlank="1" showInputMessage="1" showErrorMessage="1" xr:uid="{112581C0-7013-424B-B01E-C0850BA566DE}">
          <x14:formula1>
            <xm:f>リスト!$A$3:$A$9</xm:f>
          </x14:formula1>
          <xm:sqref>F10:F17</xm:sqref>
        </x14:dataValidation>
        <x14:dataValidation type="list" allowBlank="1" showInputMessage="1" showErrorMessage="1" xr:uid="{B1F1BEE9-DAB2-4B5C-A3D6-C79B87C3EF2F}">
          <x14:formula1>
            <xm:f>リスト!$G$2:$G$4</xm:f>
          </x14:formula1>
          <xm:sqref>I23:I34</xm:sqref>
        </x14:dataValidation>
        <x14:dataValidation type="list" allowBlank="1" showInputMessage="1" showErrorMessage="1" xr:uid="{045A2AB6-BC1F-4DCE-8AC6-86B9B783B59F}">
          <x14:formula1>
            <xm:f>リスト!$C$2:$C$4</xm:f>
          </x14:formula1>
          <xm:sqref>B23:B34</xm:sqref>
        </x14:dataValidation>
        <x14:dataValidation type="list" allowBlank="1" showInputMessage="1" showErrorMessage="1" xr:uid="{5653A734-5157-42F8-806D-74B15270926E}">
          <x14:formula1>
            <xm:f>リスト!$D$2:$D$3</xm:f>
          </x14:formula1>
          <xm:sqref>C23:C34</xm:sqref>
        </x14:dataValidation>
        <x14:dataValidation type="list" allowBlank="1" showInputMessage="1" showErrorMessage="1" xr:uid="{6DDDF1B8-23E9-4927-970B-A888B1C773F9}">
          <x14:formula1>
            <xm:f>リスト!$E$2:$E$22</xm:f>
          </x14:formula1>
          <xm:sqref>D23:D34</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AD19-2D6F-4427-B968-8860853598EC}">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307" priority="42">
      <formula>$I29="追加"</formula>
    </cfRule>
    <cfRule type="expression" dxfId="306" priority="43">
      <formula>$I29="新規"</formula>
    </cfRule>
  </conditionalFormatting>
  <conditionalFormatting sqref="F58:K58 A58:A59">
    <cfRule type="expression" dxfId="305" priority="41">
      <formula>$C$39=0</formula>
    </cfRule>
  </conditionalFormatting>
  <conditionalFormatting sqref="C37">
    <cfRule type="expression" dxfId="304" priority="39">
      <formula>$C$37&gt;$B$37/2</formula>
    </cfRule>
    <cfRule type="expression" dxfId="303" priority="40">
      <formula>$C$37&gt;10000000</formula>
    </cfRule>
  </conditionalFormatting>
  <conditionalFormatting sqref="C38">
    <cfRule type="expression" dxfId="302" priority="37">
      <formula>$C$38&gt;$B$38/2</formula>
    </cfRule>
    <cfRule type="expression" dxfId="301" priority="38">
      <formula>$C$38&gt;1000000</formula>
    </cfRule>
  </conditionalFormatting>
  <conditionalFormatting sqref="C39">
    <cfRule type="expression" dxfId="300" priority="35">
      <formula>$C$39&gt;$B$39/2</formula>
    </cfRule>
    <cfRule type="expression" dxfId="299" priority="36">
      <formula>$C$39&gt;100000</formula>
    </cfRule>
  </conditionalFormatting>
  <conditionalFormatting sqref="N7">
    <cfRule type="expression" dxfId="298" priority="32">
      <formula>N7="NG"</formula>
    </cfRule>
  </conditionalFormatting>
  <conditionalFormatting sqref="J23:M24 J27:M30 J32:M34">
    <cfRule type="expression" dxfId="297" priority="14">
      <formula>$I23="追加"</formula>
    </cfRule>
    <cfRule type="expression" dxfId="296" priority="34">
      <formula>$I23="新規"</formula>
    </cfRule>
  </conditionalFormatting>
  <conditionalFormatting sqref="B37:B39">
    <cfRule type="expression" dxfId="295" priority="33">
      <formula>($C37+$D37+$E37)&lt;&gt;$B37</formula>
    </cfRule>
  </conditionalFormatting>
  <conditionalFormatting sqref="N37:P39">
    <cfRule type="expression" dxfId="294" priority="30">
      <formula>N37="NG"</formula>
    </cfRule>
    <cfRule type="expression" dxfId="293" priority="31">
      <formula>$N19="NG"</formula>
    </cfRule>
  </conditionalFormatting>
  <conditionalFormatting sqref="P40">
    <cfRule type="expression" dxfId="292" priority="28">
      <formula>P40="NG"</formula>
    </cfRule>
    <cfRule type="expression" dxfId="291" priority="29">
      <formula>$N22="NG"</formula>
    </cfRule>
  </conditionalFormatting>
  <conditionalFormatting sqref="N58:N59">
    <cfRule type="expression" dxfId="290" priority="26">
      <formula>N58="NG"</formula>
    </cfRule>
    <cfRule type="expression" dxfId="289" priority="27">
      <formula>$N41="NG"</formula>
    </cfRule>
  </conditionalFormatting>
  <conditionalFormatting sqref="N63">
    <cfRule type="expression" dxfId="288" priority="25">
      <formula>N63="NG"</formula>
    </cfRule>
  </conditionalFormatting>
  <conditionalFormatting sqref="N3">
    <cfRule type="expression" dxfId="287" priority="23">
      <formula>$N3&lt;&gt;"要修正！"</formula>
    </cfRule>
    <cfRule type="expression" dxfId="286" priority="24">
      <formula>$N3="要修正！"</formula>
    </cfRule>
  </conditionalFormatting>
  <conditionalFormatting sqref="O32:O34 O23:O30">
    <cfRule type="expression" dxfId="285" priority="44">
      <formula>O23="NG"</formula>
    </cfRule>
  </conditionalFormatting>
  <conditionalFormatting sqref="A57:B57">
    <cfRule type="expression" dxfId="284" priority="22">
      <formula>$C$39=0</formula>
    </cfRule>
  </conditionalFormatting>
  <conditionalFormatting sqref="O57">
    <cfRule type="expression" dxfId="283" priority="21">
      <formula>O57="NG"</formula>
    </cfRule>
  </conditionalFormatting>
  <conditionalFormatting sqref="N57">
    <cfRule type="expression" dxfId="282" priority="19">
      <formula>N57="NG"</formula>
    </cfRule>
    <cfRule type="expression" dxfId="281" priority="20">
      <formula>$N40="NG"</formula>
    </cfRule>
  </conditionalFormatting>
  <conditionalFormatting sqref="N70">
    <cfRule type="expression" dxfId="280" priority="18">
      <formula>N70="NG"</formula>
    </cfRule>
  </conditionalFormatting>
  <conditionalFormatting sqref="N23:N34">
    <cfRule type="expression" dxfId="279" priority="17">
      <formula>N23="NG"</formula>
    </cfRule>
  </conditionalFormatting>
  <conditionalFormatting sqref="O10:O17">
    <cfRule type="expression" dxfId="278" priority="15">
      <formula>$O10="NG"</formula>
    </cfRule>
    <cfRule type="expression" dxfId="277" priority="16">
      <formula>$N1048570="NG"</formula>
    </cfRule>
  </conditionalFormatting>
  <conditionalFormatting sqref="P32:P34 P23:P30">
    <cfRule type="expression" dxfId="276" priority="13">
      <formula>P23="NG"</formula>
    </cfRule>
  </conditionalFormatting>
  <conditionalFormatting sqref="L31:M31">
    <cfRule type="expression" dxfId="275" priority="10">
      <formula>$I31="追加"</formula>
    </cfRule>
    <cfRule type="expression" dxfId="274" priority="11">
      <formula>$I31="新規"</formula>
    </cfRule>
  </conditionalFormatting>
  <conditionalFormatting sqref="J31:M31">
    <cfRule type="expression" dxfId="273" priority="8">
      <formula>$I31="追加"</formula>
    </cfRule>
    <cfRule type="expression" dxfId="272" priority="9">
      <formula>$I31="新規"</formula>
    </cfRule>
  </conditionalFormatting>
  <conditionalFormatting sqref="O31">
    <cfRule type="expression" dxfId="271" priority="12">
      <formula>O31="NG"</formula>
    </cfRule>
  </conditionalFormatting>
  <conditionalFormatting sqref="P31">
    <cfRule type="expression" dxfId="270" priority="7">
      <formula>P31="NG"</formula>
    </cfRule>
  </conditionalFormatting>
  <conditionalFormatting sqref="L25:M26">
    <cfRule type="expression" dxfId="269" priority="5">
      <formula>$I25="追加"</formula>
    </cfRule>
    <cfRule type="expression" dxfId="268" priority="6">
      <formula>$I25="新規"</formula>
    </cfRule>
  </conditionalFormatting>
  <conditionalFormatting sqref="J25:M26">
    <cfRule type="expression" dxfId="267" priority="3">
      <formula>$I25="追加"</formula>
    </cfRule>
    <cfRule type="expression" dxfId="266" priority="4">
      <formula>$I25="新規"</formula>
    </cfRule>
  </conditionalFormatting>
  <conditionalFormatting sqref="L7">
    <cfRule type="expression" dxfId="265" priority="2">
      <formula>$L$7="NG"</formula>
    </cfRule>
  </conditionalFormatting>
  <conditionalFormatting sqref="N4:N5">
    <cfRule type="expression" dxfId="264"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88B0BDF-EAA9-4173-BABD-9DB42BDE0B98}">
          <x14:formula1>
            <xm:f>リスト!$E$2:$E$22</xm:f>
          </x14:formula1>
          <xm:sqref>D23:D34</xm:sqref>
        </x14:dataValidation>
        <x14:dataValidation type="list" allowBlank="1" showInputMessage="1" showErrorMessage="1" xr:uid="{62046369-488C-4FE0-8610-F8F6788E5A74}">
          <x14:formula1>
            <xm:f>リスト!$D$2:$D$3</xm:f>
          </x14:formula1>
          <xm:sqref>C23:C34</xm:sqref>
        </x14:dataValidation>
        <x14:dataValidation type="list" allowBlank="1" showInputMessage="1" showErrorMessage="1" xr:uid="{639F1ECB-44C7-49E5-A862-6B8D46DF4B4F}">
          <x14:formula1>
            <xm:f>リスト!$C$2:$C$4</xm:f>
          </x14:formula1>
          <xm:sqref>B23:B34</xm:sqref>
        </x14:dataValidation>
        <x14:dataValidation type="list" allowBlank="1" showInputMessage="1" showErrorMessage="1" xr:uid="{65C0880F-FF23-4BF2-9DE5-C4083EA68942}">
          <x14:formula1>
            <xm:f>リスト!$G$2:$G$4</xm:f>
          </x14:formula1>
          <xm:sqref>I23:I34</xm:sqref>
        </x14:dataValidation>
        <x14:dataValidation type="list" allowBlank="1" showInputMessage="1" showErrorMessage="1" xr:uid="{20082E45-8E87-4E6F-A2A3-E0B76C2BBD9C}">
          <x14:formula1>
            <xm:f>リスト!$A$3:$A$9</xm:f>
          </x14:formula1>
          <xm:sqref>F10:F17</xm:sqref>
        </x14:dataValidation>
        <x14:dataValidation type="list" allowBlank="1" showInputMessage="1" showErrorMessage="1" xr:uid="{F4C54810-2E1F-4DDA-9C7B-A68F25C8FD80}">
          <x14:formula1>
            <xm:f>リスト!$A$2:$A$9</xm:f>
          </x14:formula1>
          <xm:sqref>G10:G17</xm:sqref>
        </x14:dataValidation>
        <x14:dataValidation type="list" allowBlank="1" showInputMessage="1" showErrorMessage="1" xr:uid="{4224AF70-2388-4ABA-B490-AEA449A9AC51}">
          <x14:formula1>
            <xm:f>リスト!$B$2:$B$11</xm:f>
          </x14:formula1>
          <xm:sqref>H10:H17</xm:sqref>
        </x14:dataValidation>
        <x14:dataValidation type="list" allowBlank="1" showInputMessage="1" showErrorMessage="1" xr:uid="{91CE5EE0-1496-408C-A0B4-C46885E1BC53}">
          <x14:formula1>
            <xm:f>リスト!$H$2:$H$3</xm:f>
          </x14:formula1>
          <xm:sqref>A63:A65 A76:A85</xm:sqref>
        </x14:dataValidation>
        <x14:dataValidation type="list" allowBlank="1" showInputMessage="1" showErrorMessage="1" xr:uid="{0EBF0C6A-373C-4C56-B1A4-322B96B8BF6C}">
          <x14:formula1>
            <xm:f>リスト!$H$2:$H$4</xm:f>
          </x14:formula1>
          <xm:sqref>A70:A72 L23:M34</xm:sqref>
        </x14:dataValidation>
        <x14:dataValidation type="list" allowBlank="1" showInputMessage="1" showErrorMessage="1" xr:uid="{A66B3E1C-2777-487B-9E69-05644B087BA8}">
          <x14:formula1>
            <xm:f>リスト!$I$2:$I$5</xm:f>
          </x14:formula1>
          <xm:sqref>I10:I17</xm:sqref>
        </x14:dataValidation>
        <x14:dataValidation type="list" allowBlank="1" showInputMessage="1" showErrorMessage="1" xr:uid="{A151F24A-66AF-47F9-852E-567AA560EE69}">
          <x14:formula1>
            <xm:f>リスト!$J$2:$J$6</xm:f>
          </x14:formula1>
          <xm:sqref>J10:J17</xm:sqref>
        </x14:dataValidation>
        <x14:dataValidation type="list" allowBlank="1" showInputMessage="1" showErrorMessage="1" xr:uid="{D0A2CE79-B57F-449A-97BC-79CE54F79F3F}">
          <x14:formula1>
            <xm:f>リスト!$K$2:$K$3</xm:f>
          </x14:formula1>
          <xm:sqref>A46:A54 A57</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8FCD-DBB7-45F0-81AE-15BED931B523}">
  <dimension ref="A1:U85"/>
  <sheetViews>
    <sheetView view="pageBreakPreview" topLeftCell="A14"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63" priority="42">
      <formula>$I29="追加"</formula>
    </cfRule>
    <cfRule type="expression" dxfId="262" priority="43">
      <formula>$I29="新規"</formula>
    </cfRule>
  </conditionalFormatting>
  <conditionalFormatting sqref="F58:K58 A58:A59">
    <cfRule type="expression" dxfId="261" priority="41">
      <formula>$C$39=0</formula>
    </cfRule>
  </conditionalFormatting>
  <conditionalFormatting sqref="C37">
    <cfRule type="expression" dxfId="260" priority="39">
      <formula>$C$37&gt;$B$37/2</formula>
    </cfRule>
    <cfRule type="expression" dxfId="259" priority="40">
      <formula>$C$37&gt;10000000</formula>
    </cfRule>
  </conditionalFormatting>
  <conditionalFormatting sqref="C38">
    <cfRule type="expression" dxfId="258" priority="37">
      <formula>$C$38&gt;$B$38/2</formula>
    </cfRule>
    <cfRule type="expression" dxfId="257" priority="38">
      <formula>$C$38&gt;1000000</formula>
    </cfRule>
  </conditionalFormatting>
  <conditionalFormatting sqref="C39">
    <cfRule type="expression" dxfId="256" priority="35">
      <formula>$C$39&gt;$B$39/2</formula>
    </cfRule>
    <cfRule type="expression" dxfId="255" priority="36">
      <formula>$C$39&gt;100000</formula>
    </cfRule>
  </conditionalFormatting>
  <conditionalFormatting sqref="N7">
    <cfRule type="expression" dxfId="254" priority="32">
      <formula>N7="NG"</formula>
    </cfRule>
  </conditionalFormatting>
  <conditionalFormatting sqref="J23:M24 J27:M30 J32:M34">
    <cfRule type="expression" dxfId="253" priority="14">
      <formula>$I23="追加"</formula>
    </cfRule>
    <cfRule type="expression" dxfId="252" priority="34">
      <formula>$I23="新規"</formula>
    </cfRule>
  </conditionalFormatting>
  <conditionalFormatting sqref="B37:B39">
    <cfRule type="expression" dxfId="251" priority="33">
      <formula>($C37+$D37+$E37)&lt;&gt;$B37</formula>
    </cfRule>
  </conditionalFormatting>
  <conditionalFormatting sqref="N37:P39">
    <cfRule type="expression" dxfId="250" priority="30">
      <formula>N37="NG"</formula>
    </cfRule>
    <cfRule type="expression" dxfId="249" priority="31">
      <formula>$N19="NG"</formula>
    </cfRule>
  </conditionalFormatting>
  <conditionalFormatting sqref="P40">
    <cfRule type="expression" dxfId="248" priority="28">
      <formula>P40="NG"</formula>
    </cfRule>
    <cfRule type="expression" dxfId="247" priority="29">
      <formula>$N22="NG"</formula>
    </cfRule>
  </conditionalFormatting>
  <conditionalFormatting sqref="N58:N59">
    <cfRule type="expression" dxfId="246" priority="26">
      <formula>N58="NG"</formula>
    </cfRule>
    <cfRule type="expression" dxfId="245" priority="27">
      <formula>$N41="NG"</formula>
    </cfRule>
  </conditionalFormatting>
  <conditionalFormatting sqref="N63">
    <cfRule type="expression" dxfId="244" priority="25">
      <formula>N63="NG"</formula>
    </cfRule>
  </conditionalFormatting>
  <conditionalFormatting sqref="N3">
    <cfRule type="expression" dxfId="243" priority="23">
      <formula>$N3&lt;&gt;"要修正！"</formula>
    </cfRule>
    <cfRule type="expression" dxfId="242" priority="24">
      <formula>$N3="要修正！"</formula>
    </cfRule>
  </conditionalFormatting>
  <conditionalFormatting sqref="O32:O34 O23:O30">
    <cfRule type="expression" dxfId="241" priority="44">
      <formula>O23="NG"</formula>
    </cfRule>
  </conditionalFormatting>
  <conditionalFormatting sqref="A57:B57">
    <cfRule type="expression" dxfId="240" priority="22">
      <formula>$C$39=0</formula>
    </cfRule>
  </conditionalFormatting>
  <conditionalFormatting sqref="O57">
    <cfRule type="expression" dxfId="239" priority="21">
      <formula>O57="NG"</formula>
    </cfRule>
  </conditionalFormatting>
  <conditionalFormatting sqref="N57">
    <cfRule type="expression" dxfId="238" priority="19">
      <formula>N57="NG"</formula>
    </cfRule>
    <cfRule type="expression" dxfId="237" priority="20">
      <formula>$N40="NG"</formula>
    </cfRule>
  </conditionalFormatting>
  <conditionalFormatting sqref="N70">
    <cfRule type="expression" dxfId="236" priority="18">
      <formula>N70="NG"</formula>
    </cfRule>
  </conditionalFormatting>
  <conditionalFormatting sqref="N23:N34">
    <cfRule type="expression" dxfId="235" priority="17">
      <formula>N23="NG"</formula>
    </cfRule>
  </conditionalFormatting>
  <conditionalFormatting sqref="O10:O17">
    <cfRule type="expression" dxfId="234" priority="15">
      <formula>$O10="NG"</formula>
    </cfRule>
    <cfRule type="expression" dxfId="233" priority="16">
      <formula>$N1048570="NG"</formula>
    </cfRule>
  </conditionalFormatting>
  <conditionalFormatting sqref="P32:P34 P23:P30">
    <cfRule type="expression" dxfId="232" priority="13">
      <formula>P23="NG"</formula>
    </cfRule>
  </conditionalFormatting>
  <conditionalFormatting sqref="L31:M31">
    <cfRule type="expression" dxfId="231" priority="10">
      <formula>$I31="追加"</formula>
    </cfRule>
    <cfRule type="expression" dxfId="230" priority="11">
      <formula>$I31="新規"</formula>
    </cfRule>
  </conditionalFormatting>
  <conditionalFormatting sqref="J31:M31">
    <cfRule type="expression" dxfId="229" priority="8">
      <formula>$I31="追加"</formula>
    </cfRule>
    <cfRule type="expression" dxfId="228" priority="9">
      <formula>$I31="新規"</formula>
    </cfRule>
  </conditionalFormatting>
  <conditionalFormatting sqref="O31">
    <cfRule type="expression" dxfId="227" priority="12">
      <formula>O31="NG"</formula>
    </cfRule>
  </conditionalFormatting>
  <conditionalFormatting sqref="P31">
    <cfRule type="expression" dxfId="226" priority="7">
      <formula>P31="NG"</formula>
    </cfRule>
  </conditionalFormatting>
  <conditionalFormatting sqref="L25:M26">
    <cfRule type="expression" dxfId="225" priority="5">
      <formula>$I25="追加"</formula>
    </cfRule>
    <cfRule type="expression" dxfId="224" priority="6">
      <formula>$I25="新規"</formula>
    </cfRule>
  </conditionalFormatting>
  <conditionalFormatting sqref="J25:M26">
    <cfRule type="expression" dxfId="223" priority="3">
      <formula>$I25="追加"</formula>
    </cfRule>
    <cfRule type="expression" dxfId="222" priority="4">
      <formula>$I25="新規"</formula>
    </cfRule>
  </conditionalFormatting>
  <conditionalFormatting sqref="L7">
    <cfRule type="expression" dxfId="221" priority="2">
      <formula>$L$7="NG"</formula>
    </cfRule>
  </conditionalFormatting>
  <conditionalFormatting sqref="N4:N5">
    <cfRule type="expression" dxfId="220"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732B8D8-D932-4308-B345-E4A627332B9B}">
          <x14:formula1>
            <xm:f>リスト!$E$2:$E$22</xm:f>
          </x14:formula1>
          <xm:sqref>D23:D34</xm:sqref>
        </x14:dataValidation>
        <x14:dataValidation type="list" allowBlank="1" showInputMessage="1" showErrorMessage="1" xr:uid="{F38D79DA-A899-4839-9922-C17AD0C2FE11}">
          <x14:formula1>
            <xm:f>リスト!$D$2:$D$3</xm:f>
          </x14:formula1>
          <xm:sqref>C23:C34</xm:sqref>
        </x14:dataValidation>
        <x14:dataValidation type="list" allowBlank="1" showInputMessage="1" showErrorMessage="1" xr:uid="{28312ED5-0AD7-4519-9F05-312A5D1C8380}">
          <x14:formula1>
            <xm:f>リスト!$C$2:$C$4</xm:f>
          </x14:formula1>
          <xm:sqref>B23:B34</xm:sqref>
        </x14:dataValidation>
        <x14:dataValidation type="list" allowBlank="1" showInputMessage="1" showErrorMessage="1" xr:uid="{0B149B3E-4385-4E64-AD67-52B030A7BACB}">
          <x14:formula1>
            <xm:f>リスト!$G$2:$G$4</xm:f>
          </x14:formula1>
          <xm:sqref>I23:I34</xm:sqref>
        </x14:dataValidation>
        <x14:dataValidation type="list" allowBlank="1" showInputMessage="1" showErrorMessage="1" xr:uid="{7809E9C9-BE5C-441C-8425-15B4137083BB}">
          <x14:formula1>
            <xm:f>リスト!$A$3:$A$9</xm:f>
          </x14:formula1>
          <xm:sqref>F10:F17</xm:sqref>
        </x14:dataValidation>
        <x14:dataValidation type="list" allowBlank="1" showInputMessage="1" showErrorMessage="1" xr:uid="{BF1CF3DC-94F1-42B4-9789-3D4A534768C2}">
          <x14:formula1>
            <xm:f>リスト!$A$2:$A$9</xm:f>
          </x14:formula1>
          <xm:sqref>G10:G17</xm:sqref>
        </x14:dataValidation>
        <x14:dataValidation type="list" allowBlank="1" showInputMessage="1" showErrorMessage="1" xr:uid="{1C5FD8D3-88E6-4225-849D-8CE7BAB29D54}">
          <x14:formula1>
            <xm:f>リスト!$B$2:$B$11</xm:f>
          </x14:formula1>
          <xm:sqref>H10:H17</xm:sqref>
        </x14:dataValidation>
        <x14:dataValidation type="list" allowBlank="1" showInputMessage="1" showErrorMessage="1" xr:uid="{E72658A5-F1B8-425C-85A1-EB5F326E94BF}">
          <x14:formula1>
            <xm:f>リスト!$H$2:$H$3</xm:f>
          </x14:formula1>
          <xm:sqref>A63:A65 A76:A85</xm:sqref>
        </x14:dataValidation>
        <x14:dataValidation type="list" allowBlank="1" showInputMessage="1" showErrorMessage="1" xr:uid="{4FA86382-7366-41BF-863F-3A3D1A4B949A}">
          <x14:formula1>
            <xm:f>リスト!$H$2:$H$4</xm:f>
          </x14:formula1>
          <xm:sqref>A70:A72 L23:M34</xm:sqref>
        </x14:dataValidation>
        <x14:dataValidation type="list" allowBlank="1" showInputMessage="1" showErrorMessage="1" xr:uid="{D4982BF1-808C-4973-ABDC-E0E2183373AB}">
          <x14:formula1>
            <xm:f>リスト!$I$2:$I$5</xm:f>
          </x14:formula1>
          <xm:sqref>I10:I17</xm:sqref>
        </x14:dataValidation>
        <x14:dataValidation type="list" allowBlank="1" showInputMessage="1" showErrorMessage="1" xr:uid="{B8B8C180-264E-4192-BF3B-76EC87E93043}">
          <x14:formula1>
            <xm:f>リスト!$J$2:$J$6</xm:f>
          </x14:formula1>
          <xm:sqref>J10:J17</xm:sqref>
        </x14:dataValidation>
        <x14:dataValidation type="list" allowBlank="1" showInputMessage="1" showErrorMessage="1" xr:uid="{5508422E-0227-4719-A2B3-D0E18DDD0637}">
          <x14:formula1>
            <xm:f>リスト!$K$2:$K$3</xm:f>
          </x14:formula1>
          <xm:sqref>A46:A54 A57</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FD44-0D85-485C-8DF0-BA26CD576C24}">
  <dimension ref="A1:U85"/>
  <sheetViews>
    <sheetView view="pageBreakPreview" topLeftCell="A22" zoomScaleNormal="100" zoomScaleSheetLayoutView="100" workbookViewId="0">
      <selection activeCell="D14" sqref="D14"/>
    </sheetView>
  </sheetViews>
  <sheetFormatPr defaultRowHeight="22.5" customHeight="1"/>
  <cols>
    <col min="1" max="13" width="14.625" style="31" customWidth="1"/>
    <col min="14" max="14" width="23.25" style="70" customWidth="1"/>
    <col min="15" max="15" width="23.5" style="31" bestFit="1" customWidth="1"/>
    <col min="16" max="16" width="18.875" style="31" bestFit="1" customWidth="1"/>
    <col min="17" max="17" width="11.125" style="31" bestFit="1" customWidth="1"/>
    <col min="18" max="16384" width="9" style="31"/>
  </cols>
  <sheetData>
    <row r="1" spans="1:17" s="20" customFormat="1" ht="22.5" customHeight="1">
      <c r="A1" s="193" t="s">
        <v>190</v>
      </c>
      <c r="B1" s="193"/>
      <c r="C1" s="193"/>
      <c r="D1" s="193"/>
      <c r="E1" s="193"/>
      <c r="F1" s="193"/>
      <c r="G1" s="193"/>
      <c r="H1" s="193"/>
      <c r="I1" s="193"/>
      <c r="J1" s="193"/>
      <c r="K1" s="193"/>
      <c r="L1" s="193"/>
      <c r="N1" s="66" t="s">
        <v>106</v>
      </c>
    </row>
    <row r="2" spans="1:17" s="21" customFormat="1" ht="13.5">
      <c r="A2" s="21" t="s">
        <v>159</v>
      </c>
      <c r="F2" s="22"/>
      <c r="G2" s="21" t="s">
        <v>221</v>
      </c>
      <c r="N2" s="67"/>
    </row>
    <row r="3" spans="1:17" s="21" customFormat="1" ht="22.5" customHeight="1">
      <c r="A3" s="23" t="s">
        <v>66</v>
      </c>
      <c r="B3" s="182"/>
      <c r="C3" s="183"/>
      <c r="D3" s="183"/>
      <c r="E3" s="184"/>
      <c r="F3" s="24"/>
      <c r="G3" s="194" t="s">
        <v>1</v>
      </c>
      <c r="H3" s="196" t="s">
        <v>137</v>
      </c>
      <c r="I3" s="197"/>
      <c r="J3" s="194" t="s">
        <v>2</v>
      </c>
      <c r="K3" s="194" t="s">
        <v>71</v>
      </c>
      <c r="L3" s="198" t="s">
        <v>141</v>
      </c>
      <c r="M3" s="180" t="s">
        <v>191</v>
      </c>
      <c r="N3" s="68" t="str">
        <f>IF(COUNTIF(N5:Q85,"NG"),"要修正！","クリア ! ")</f>
        <v xml:space="preserve">クリア ! </v>
      </c>
      <c r="O3" s="21" t="s">
        <v>213</v>
      </c>
      <c r="Q3" s="67"/>
    </row>
    <row r="4" spans="1:17" s="21" customFormat="1" ht="22.5" customHeight="1">
      <c r="A4" s="23" t="s">
        <v>65</v>
      </c>
      <c r="B4" s="182"/>
      <c r="C4" s="183"/>
      <c r="D4" s="183"/>
      <c r="E4" s="184"/>
      <c r="F4" s="24"/>
      <c r="G4" s="195"/>
      <c r="H4" s="25" t="s">
        <v>70</v>
      </c>
      <c r="I4" s="25" t="s">
        <v>69</v>
      </c>
      <c r="J4" s="195"/>
      <c r="K4" s="195"/>
      <c r="L4" s="195"/>
      <c r="M4" s="181"/>
      <c r="N4" s="185" t="str">
        <f>IF(N3="要修正！","※「クリア！」になるようNG箇所を修正してください。","")</f>
        <v/>
      </c>
    </row>
    <row r="5" spans="1:17" s="21" customFormat="1" ht="22.5" customHeight="1">
      <c r="A5" s="23" t="s">
        <v>67</v>
      </c>
      <c r="B5" s="187"/>
      <c r="C5" s="183"/>
      <c r="D5" s="183"/>
      <c r="E5" s="184"/>
      <c r="F5" s="24"/>
      <c r="G5" s="26" t="s">
        <v>178</v>
      </c>
      <c r="H5" s="12"/>
      <c r="I5" s="12"/>
      <c r="J5" s="27">
        <f>H5-I5</f>
        <v>0</v>
      </c>
      <c r="K5" s="28" t="str">
        <f>IFERROR(J5/H5*100,"")</f>
        <v/>
      </c>
      <c r="L5" s="29"/>
      <c r="M5" s="12"/>
      <c r="N5" s="186"/>
    </row>
    <row r="6" spans="1:17" s="21" customFormat="1" ht="22.5" customHeight="1">
      <c r="A6" s="23" t="s">
        <v>68</v>
      </c>
      <c r="B6" s="182"/>
      <c r="C6" s="183"/>
      <c r="D6" s="183"/>
      <c r="E6" s="184"/>
      <c r="F6" s="24"/>
      <c r="G6" s="26" t="s">
        <v>3</v>
      </c>
      <c r="H6" s="12"/>
      <c r="I6" s="12"/>
      <c r="J6" s="27">
        <f>H6-I6</f>
        <v>0</v>
      </c>
      <c r="K6" s="28" t="str">
        <f>IFERROR(J6/H6*100,"")</f>
        <v/>
      </c>
      <c r="L6" s="29"/>
      <c r="M6" s="12"/>
      <c r="N6" s="69" t="s">
        <v>216</v>
      </c>
      <c r="O6" s="150"/>
    </row>
    <row r="7" spans="1:17" s="21" customFormat="1" ht="22.5" customHeight="1">
      <c r="E7" s="30"/>
      <c r="F7" s="30"/>
      <c r="G7" s="26" t="s">
        <v>37</v>
      </c>
      <c r="H7" s="27">
        <f>H5+H6*0.939</f>
        <v>0</v>
      </c>
      <c r="I7" s="27">
        <f>I5+I6*0.939</f>
        <v>0</v>
      </c>
      <c r="J7" s="27">
        <f>J5+J6*0.939</f>
        <v>0</v>
      </c>
      <c r="K7" s="28" t="str">
        <f>IFERROR(J7/H7*100,"")</f>
        <v/>
      </c>
      <c r="L7" s="25" t="str">
        <f>IF((K7=""),"",IF(K7&gt;=5,"OK","NG"))</f>
        <v/>
      </c>
      <c r="M7" s="27" t="str">
        <f>IF(AND((M5=""),(M6="")),"",M5+M6*0.939)</f>
        <v/>
      </c>
      <c r="N7" s="149" t="str">
        <f>IF((L7&lt;&gt;"NG"),"OK","NG")</f>
        <v>OK</v>
      </c>
      <c r="O7" s="151"/>
    </row>
    <row r="8" spans="1:17" ht="22.5" customHeight="1">
      <c r="A8" s="31" t="s">
        <v>215</v>
      </c>
    </row>
    <row r="9" spans="1:17" s="72" customFormat="1" ht="13.5">
      <c r="A9" s="32" t="s">
        <v>39</v>
      </c>
      <c r="B9" s="188" t="s">
        <v>22</v>
      </c>
      <c r="C9" s="189"/>
      <c r="D9" s="32" t="s">
        <v>23</v>
      </c>
      <c r="E9" s="32" t="s">
        <v>21</v>
      </c>
      <c r="F9" s="33" t="s">
        <v>99</v>
      </c>
      <c r="G9" s="33" t="s">
        <v>100</v>
      </c>
      <c r="H9" s="142" t="s">
        <v>78</v>
      </c>
      <c r="I9" s="142" t="s">
        <v>167</v>
      </c>
      <c r="J9" s="142" t="s">
        <v>129</v>
      </c>
      <c r="K9" s="190" t="s">
        <v>143</v>
      </c>
      <c r="L9" s="191"/>
      <c r="M9" s="192"/>
      <c r="N9" s="34" t="s">
        <v>214</v>
      </c>
      <c r="O9" s="71" t="s">
        <v>218</v>
      </c>
      <c r="Q9" s="31"/>
    </row>
    <row r="10" spans="1:17" ht="22.5" customHeight="1">
      <c r="A10" s="147">
        <v>1</v>
      </c>
      <c r="B10" s="199"/>
      <c r="C10" s="200"/>
      <c r="D10" s="12"/>
      <c r="E10" s="14"/>
      <c r="F10" s="15"/>
      <c r="G10" s="15"/>
      <c r="H10" s="16"/>
      <c r="I10" s="16"/>
      <c r="J10" s="16"/>
      <c r="K10" s="201"/>
      <c r="L10" s="202"/>
      <c r="M10" s="203"/>
      <c r="N10" s="144" t="str">
        <f>IFERROR(INDEX(E10:E17,MATCH(MAX(D10:D17),D10:D17,0)),"")</f>
        <v/>
      </c>
      <c r="O10" s="149" t="str">
        <f t="shared" ref="O10:O17" si="0">IF(OR(D10=0,D10=""),"OK",(IF(OR(F10=""),"NG","OK")))</f>
        <v>OK</v>
      </c>
    </row>
    <row r="11" spans="1:17" ht="22.5" customHeight="1">
      <c r="A11" s="147">
        <v>2</v>
      </c>
      <c r="B11" s="199"/>
      <c r="C11" s="200"/>
      <c r="D11" s="12"/>
      <c r="E11" s="14"/>
      <c r="F11" s="15"/>
      <c r="G11" s="15"/>
      <c r="H11" s="16"/>
      <c r="I11" s="16"/>
      <c r="J11" s="16"/>
      <c r="K11" s="201"/>
      <c r="L11" s="202"/>
      <c r="M11" s="203"/>
      <c r="N11" s="148"/>
      <c r="O11" s="149" t="str">
        <f t="shared" si="0"/>
        <v>OK</v>
      </c>
    </row>
    <row r="12" spans="1:17" ht="22.5" customHeight="1">
      <c r="A12" s="147">
        <v>3</v>
      </c>
      <c r="B12" s="199"/>
      <c r="C12" s="200"/>
      <c r="D12" s="12"/>
      <c r="E12" s="14"/>
      <c r="F12" s="15"/>
      <c r="G12" s="15"/>
      <c r="H12" s="16"/>
      <c r="I12" s="16"/>
      <c r="J12" s="16"/>
      <c r="K12" s="201"/>
      <c r="L12" s="202"/>
      <c r="M12" s="203"/>
      <c r="N12" s="148"/>
      <c r="O12" s="149" t="str">
        <f t="shared" si="0"/>
        <v>OK</v>
      </c>
    </row>
    <row r="13" spans="1:17" ht="22.5" customHeight="1">
      <c r="A13" s="147">
        <v>4</v>
      </c>
      <c r="B13" s="199"/>
      <c r="C13" s="200"/>
      <c r="D13" s="12"/>
      <c r="E13" s="14"/>
      <c r="F13" s="15"/>
      <c r="G13" s="15"/>
      <c r="H13" s="16"/>
      <c r="I13" s="16"/>
      <c r="J13" s="16"/>
      <c r="K13" s="201"/>
      <c r="L13" s="202"/>
      <c r="M13" s="203"/>
      <c r="N13" s="148"/>
      <c r="O13" s="149" t="str">
        <f t="shared" si="0"/>
        <v>OK</v>
      </c>
    </row>
    <row r="14" spans="1:17" ht="22.5" customHeight="1">
      <c r="A14" s="147">
        <v>5</v>
      </c>
      <c r="B14" s="199"/>
      <c r="C14" s="200"/>
      <c r="D14" s="12"/>
      <c r="E14" s="14"/>
      <c r="F14" s="15"/>
      <c r="G14" s="15"/>
      <c r="H14" s="16"/>
      <c r="I14" s="16"/>
      <c r="J14" s="16"/>
      <c r="K14" s="201"/>
      <c r="L14" s="202"/>
      <c r="M14" s="203"/>
      <c r="N14" s="148"/>
      <c r="O14" s="149" t="str">
        <f t="shared" si="0"/>
        <v>OK</v>
      </c>
    </row>
    <row r="15" spans="1:17" ht="22.5" customHeight="1">
      <c r="A15" s="147">
        <v>6</v>
      </c>
      <c r="B15" s="199"/>
      <c r="C15" s="200"/>
      <c r="D15" s="12"/>
      <c r="E15" s="14"/>
      <c r="F15" s="15"/>
      <c r="G15" s="15"/>
      <c r="H15" s="16"/>
      <c r="I15" s="16"/>
      <c r="J15" s="16"/>
      <c r="K15" s="201"/>
      <c r="L15" s="202"/>
      <c r="M15" s="203"/>
      <c r="N15" s="148"/>
      <c r="O15" s="149" t="str">
        <f t="shared" si="0"/>
        <v>OK</v>
      </c>
    </row>
    <row r="16" spans="1:17" ht="22.5" customHeight="1">
      <c r="A16" s="147">
        <v>7</v>
      </c>
      <c r="B16" s="199"/>
      <c r="C16" s="200"/>
      <c r="D16" s="12"/>
      <c r="E16" s="14"/>
      <c r="F16" s="15"/>
      <c r="G16" s="15"/>
      <c r="H16" s="16"/>
      <c r="I16" s="16"/>
      <c r="J16" s="16"/>
      <c r="K16" s="201"/>
      <c r="L16" s="202"/>
      <c r="M16" s="203"/>
      <c r="N16" s="148"/>
      <c r="O16" s="149" t="str">
        <f t="shared" si="0"/>
        <v>OK</v>
      </c>
    </row>
    <row r="17" spans="1:17" ht="22.5" customHeight="1">
      <c r="A17" s="147">
        <v>8</v>
      </c>
      <c r="B17" s="199"/>
      <c r="C17" s="200"/>
      <c r="D17" s="12"/>
      <c r="E17" s="14"/>
      <c r="F17" s="15"/>
      <c r="G17" s="15"/>
      <c r="H17" s="16"/>
      <c r="I17" s="16"/>
      <c r="J17" s="16"/>
      <c r="K17" s="201"/>
      <c r="L17" s="202"/>
      <c r="M17" s="203"/>
      <c r="N17" s="148"/>
      <c r="O17" s="149" t="str">
        <f t="shared" si="0"/>
        <v>OK</v>
      </c>
    </row>
    <row r="18" spans="1:17" ht="13.5">
      <c r="A18" s="62" t="s">
        <v>0</v>
      </c>
      <c r="B18" s="209" t="s">
        <v>35</v>
      </c>
      <c r="C18" s="210"/>
      <c r="D18" s="27">
        <f>SUM(D10:D17)</f>
        <v>0</v>
      </c>
      <c r="E18" s="62" t="s">
        <v>35</v>
      </c>
      <c r="F18" s="146"/>
      <c r="G18" s="146" t="s">
        <v>35</v>
      </c>
      <c r="H18" s="146" t="s">
        <v>35</v>
      </c>
      <c r="I18" s="146" t="s">
        <v>35</v>
      </c>
      <c r="J18" s="146" t="s">
        <v>35</v>
      </c>
      <c r="K18" s="209" t="s">
        <v>35</v>
      </c>
      <c r="L18" s="211"/>
      <c r="M18" s="210"/>
      <c r="N18" s="31"/>
    </row>
    <row r="19" spans="1:17" ht="13.5">
      <c r="A19" s="34"/>
      <c r="B19" s="35"/>
      <c r="C19" s="35"/>
      <c r="N19" s="31"/>
    </row>
    <row r="20" spans="1:17" ht="13.5">
      <c r="A20" s="36" t="s">
        <v>160</v>
      </c>
      <c r="B20" s="37"/>
      <c r="C20" s="37"/>
      <c r="N20" s="31"/>
    </row>
    <row r="21" spans="1:17" s="73" customFormat="1" ht="13.5">
      <c r="A21" s="204" t="s">
        <v>39</v>
      </c>
      <c r="B21" s="204" t="s">
        <v>80</v>
      </c>
      <c r="C21" s="216" t="s">
        <v>117</v>
      </c>
      <c r="D21" s="206" t="s">
        <v>4</v>
      </c>
      <c r="E21" s="207"/>
      <c r="F21" s="207"/>
      <c r="G21" s="207"/>
      <c r="H21" s="208"/>
      <c r="I21" s="204" t="s">
        <v>82</v>
      </c>
      <c r="J21" s="206" t="s">
        <v>91</v>
      </c>
      <c r="K21" s="207"/>
      <c r="L21" s="207"/>
      <c r="M21" s="208"/>
      <c r="N21" s="31" t="s">
        <v>171</v>
      </c>
      <c r="O21" s="31" t="s">
        <v>171</v>
      </c>
      <c r="Q21" s="31"/>
    </row>
    <row r="22" spans="1:17" s="75" customFormat="1" ht="13.5">
      <c r="A22" s="205"/>
      <c r="B22" s="205"/>
      <c r="C22" s="205"/>
      <c r="D22" s="53" t="s">
        <v>135</v>
      </c>
      <c r="E22" s="206" t="s">
        <v>120</v>
      </c>
      <c r="F22" s="208"/>
      <c r="G22" s="143" t="s">
        <v>34</v>
      </c>
      <c r="H22" s="143" t="s">
        <v>208</v>
      </c>
      <c r="I22" s="205"/>
      <c r="J22" s="54" t="s">
        <v>61</v>
      </c>
      <c r="K22" s="54" t="s">
        <v>58</v>
      </c>
      <c r="L22" s="53" t="s">
        <v>40</v>
      </c>
      <c r="M22" s="53" t="s">
        <v>41</v>
      </c>
      <c r="N22" s="74" t="s">
        <v>195</v>
      </c>
      <c r="O22" s="74" t="s">
        <v>220</v>
      </c>
      <c r="P22" s="75" t="s">
        <v>219</v>
      </c>
      <c r="Q22" s="31"/>
    </row>
    <row r="23" spans="1:17" ht="22.5" customHeight="1">
      <c r="A23" s="55"/>
      <c r="B23" s="84"/>
      <c r="C23" s="56"/>
      <c r="D23" s="57"/>
      <c r="E23" s="212"/>
      <c r="F23" s="213"/>
      <c r="G23" s="17"/>
      <c r="H23" s="17"/>
      <c r="I23" s="58"/>
      <c r="J23" s="55"/>
      <c r="K23" s="55"/>
      <c r="L23" s="58" t="s">
        <v>6</v>
      </c>
      <c r="M23" s="59" t="s">
        <v>6</v>
      </c>
      <c r="N23" s="149" t="str">
        <f t="shared" ref="N23:N26" si="1">IF(OR(I23="新規",I23="追加",I23=""),"OK",(IF(AND(J23="",K23=""),"NG","OK")))</f>
        <v>OK</v>
      </c>
      <c r="O23" s="149" t="str">
        <f t="shared" ref="O23:O26" si="2">IF(OR(I23="新規",I23="追加",I23=""),"OK",(IF(OR(AND(L23="",M23=""),AND(L23="",M23="□"),AND(L23="□",M23=""),AND(L23="□",M23="□")),"NG","OK")))</f>
        <v>OK</v>
      </c>
      <c r="P23" s="149" t="str">
        <f t="shared" ref="P23:P26" si="3">IF(OR(AND(D23&lt;&gt;"",E23&lt;&gt;"",G23&lt;&gt;"",H23&lt;&gt;"",I23&lt;&gt;""),(D23="")),"OK","NG")</f>
        <v>OK</v>
      </c>
    </row>
    <row r="24" spans="1:17" ht="22.5" customHeight="1">
      <c r="A24" s="55"/>
      <c r="B24" s="84"/>
      <c r="C24" s="56"/>
      <c r="D24" s="57"/>
      <c r="E24" s="212"/>
      <c r="F24" s="213"/>
      <c r="G24" s="17"/>
      <c r="H24" s="17"/>
      <c r="I24" s="58"/>
      <c r="J24" s="55"/>
      <c r="K24" s="55"/>
      <c r="L24" s="58" t="s">
        <v>6</v>
      </c>
      <c r="M24" s="59" t="s">
        <v>6</v>
      </c>
      <c r="N24" s="149" t="str">
        <f t="shared" si="1"/>
        <v>OK</v>
      </c>
      <c r="O24" s="149" t="str">
        <f t="shared" si="2"/>
        <v>OK</v>
      </c>
      <c r="P24" s="149" t="str">
        <f t="shared" si="3"/>
        <v>OK</v>
      </c>
    </row>
    <row r="25" spans="1:17" ht="22.5" customHeight="1">
      <c r="A25" s="55"/>
      <c r="B25" s="84"/>
      <c r="C25" s="56"/>
      <c r="D25" s="57"/>
      <c r="E25" s="212"/>
      <c r="F25" s="213"/>
      <c r="G25" s="17"/>
      <c r="H25" s="52"/>
      <c r="I25" s="58"/>
      <c r="J25" s="55"/>
      <c r="K25" s="55"/>
      <c r="L25" s="58" t="s">
        <v>6</v>
      </c>
      <c r="M25" s="59" t="s">
        <v>6</v>
      </c>
      <c r="N25" s="149" t="str">
        <f t="shared" si="1"/>
        <v>OK</v>
      </c>
      <c r="O25" s="149" t="str">
        <f t="shared" si="2"/>
        <v>OK</v>
      </c>
      <c r="P25" s="149" t="str">
        <f t="shared" si="3"/>
        <v>OK</v>
      </c>
    </row>
    <row r="26" spans="1:17" ht="22.5" customHeight="1">
      <c r="A26" s="55"/>
      <c r="B26" s="84"/>
      <c r="C26" s="56"/>
      <c r="D26" s="57"/>
      <c r="E26" s="212"/>
      <c r="F26" s="213"/>
      <c r="G26" s="17"/>
      <c r="H26" s="52"/>
      <c r="I26" s="58"/>
      <c r="J26" s="55"/>
      <c r="K26" s="55"/>
      <c r="L26" s="58" t="s">
        <v>6</v>
      </c>
      <c r="M26" s="59" t="s">
        <v>6</v>
      </c>
      <c r="N26" s="149" t="str">
        <f t="shared" si="1"/>
        <v>OK</v>
      </c>
      <c r="O26" s="149" t="str">
        <f t="shared" si="2"/>
        <v>OK</v>
      </c>
      <c r="P26" s="149" t="str">
        <f t="shared" si="3"/>
        <v>OK</v>
      </c>
    </row>
    <row r="27" spans="1:17" ht="22.5" customHeight="1">
      <c r="A27" s="55"/>
      <c r="B27" s="84"/>
      <c r="C27" s="56"/>
      <c r="D27" s="57"/>
      <c r="E27" s="214"/>
      <c r="F27" s="215"/>
      <c r="G27" s="17"/>
      <c r="H27" s="17"/>
      <c r="I27" s="58"/>
      <c r="J27" s="55"/>
      <c r="K27" s="55"/>
      <c r="L27" s="58" t="s">
        <v>6</v>
      </c>
      <c r="M27" s="59" t="s">
        <v>6</v>
      </c>
      <c r="N27" s="149" t="str">
        <f>IF(OR(I27="新規",I27="追加",I27=""),"OK",(IF(AND(J27="",K27=""),"NG","OK")))</f>
        <v>OK</v>
      </c>
      <c r="O27" s="149" t="str">
        <f>IF(OR(I27="新規",I27="追加",I27=""),"OK",(IF(OR(AND(L27="",M27=""),AND(L27="",M27="□"),AND(L27="□",M27=""),AND(L27="□",M27="□")),"NG","OK")))</f>
        <v>OK</v>
      </c>
      <c r="P27" s="149" t="str">
        <f>IF(OR(AND(D27&lt;&gt;"",E27&lt;&gt;"",G27&lt;&gt;"",H27&lt;&gt;"",I27&lt;&gt;""),(D27="")),"OK","NG")</f>
        <v>OK</v>
      </c>
    </row>
    <row r="28" spans="1:17" ht="22.5" customHeight="1">
      <c r="A28" s="55"/>
      <c r="B28" s="84"/>
      <c r="C28" s="56"/>
      <c r="D28" s="57"/>
      <c r="E28" s="212"/>
      <c r="F28" s="213"/>
      <c r="G28" s="17"/>
      <c r="H28" s="17"/>
      <c r="I28" s="58"/>
      <c r="J28" s="55"/>
      <c r="K28" s="55"/>
      <c r="L28" s="58" t="s">
        <v>6</v>
      </c>
      <c r="M28" s="59" t="s">
        <v>6</v>
      </c>
      <c r="N28" s="149" t="str">
        <f t="shared" ref="N28:N34" si="4">IF(OR(I28="新規",I28="追加",I28=""),"OK",(IF(AND(J28="",K28=""),"NG","OK")))</f>
        <v>OK</v>
      </c>
      <c r="O28" s="149" t="str">
        <f t="shared" ref="O28:O34" si="5">IF(OR(I28="新規",I28="追加",I28=""),"OK",(IF(OR(AND(L28="",M28=""),AND(L28="",M28="□"),AND(L28="□",M28=""),AND(L28="□",M28="□")),"NG","OK")))</f>
        <v>OK</v>
      </c>
      <c r="P28" s="149" t="str">
        <f t="shared" ref="P28:P34" si="6">IF(OR(AND(D28&lt;&gt;"",E28&lt;&gt;"",G28&lt;&gt;"",H28&lt;&gt;"",I28&lt;&gt;""),(D28="")),"OK","NG")</f>
        <v>OK</v>
      </c>
    </row>
    <row r="29" spans="1:17" ht="22.5" customHeight="1">
      <c r="A29" s="55"/>
      <c r="B29" s="84"/>
      <c r="C29" s="56"/>
      <c r="D29" s="57"/>
      <c r="E29" s="212"/>
      <c r="F29" s="213"/>
      <c r="G29" s="17"/>
      <c r="H29" s="52"/>
      <c r="I29" s="58"/>
      <c r="J29" s="55"/>
      <c r="K29" s="55"/>
      <c r="L29" s="58" t="s">
        <v>6</v>
      </c>
      <c r="M29" s="59" t="s">
        <v>6</v>
      </c>
      <c r="N29" s="149" t="str">
        <f t="shared" si="4"/>
        <v>OK</v>
      </c>
      <c r="O29" s="149" t="str">
        <f t="shared" si="5"/>
        <v>OK</v>
      </c>
      <c r="P29" s="149" t="str">
        <f t="shared" si="6"/>
        <v>OK</v>
      </c>
    </row>
    <row r="30" spans="1:17" ht="22.5" customHeight="1">
      <c r="A30" s="55"/>
      <c r="B30" s="84"/>
      <c r="C30" s="56"/>
      <c r="D30" s="57"/>
      <c r="E30" s="212"/>
      <c r="F30" s="213"/>
      <c r="G30" s="17"/>
      <c r="H30" s="52"/>
      <c r="I30" s="58"/>
      <c r="J30" s="55"/>
      <c r="K30" s="55"/>
      <c r="L30" s="58" t="s">
        <v>6</v>
      </c>
      <c r="M30" s="59" t="s">
        <v>6</v>
      </c>
      <c r="N30" s="149" t="str">
        <f t="shared" si="4"/>
        <v>OK</v>
      </c>
      <c r="O30" s="149" t="str">
        <f t="shared" si="5"/>
        <v>OK</v>
      </c>
      <c r="P30" s="149" t="str">
        <f t="shared" si="6"/>
        <v>OK</v>
      </c>
    </row>
    <row r="31" spans="1:17" ht="22.5" customHeight="1">
      <c r="A31" s="55"/>
      <c r="B31" s="84"/>
      <c r="C31" s="56"/>
      <c r="D31" s="57"/>
      <c r="E31" s="212"/>
      <c r="F31" s="213"/>
      <c r="G31" s="17"/>
      <c r="H31" s="52"/>
      <c r="I31" s="58"/>
      <c r="J31" s="55"/>
      <c r="K31" s="55"/>
      <c r="L31" s="58" t="s">
        <v>6</v>
      </c>
      <c r="M31" s="59" t="s">
        <v>6</v>
      </c>
      <c r="N31" s="149" t="str">
        <f t="shared" si="4"/>
        <v>OK</v>
      </c>
      <c r="O31" s="149" t="str">
        <f t="shared" si="5"/>
        <v>OK</v>
      </c>
      <c r="P31" s="149" t="str">
        <f t="shared" si="6"/>
        <v>OK</v>
      </c>
    </row>
    <row r="32" spans="1:17" ht="22.5" customHeight="1">
      <c r="A32" s="55"/>
      <c r="B32" s="84"/>
      <c r="C32" s="56"/>
      <c r="D32" s="57"/>
      <c r="E32" s="212"/>
      <c r="F32" s="213"/>
      <c r="G32" s="17"/>
      <c r="H32" s="52"/>
      <c r="I32" s="58"/>
      <c r="J32" s="55"/>
      <c r="K32" s="55"/>
      <c r="L32" s="58" t="s">
        <v>6</v>
      </c>
      <c r="M32" s="59" t="s">
        <v>6</v>
      </c>
      <c r="N32" s="149" t="str">
        <f t="shared" si="4"/>
        <v>OK</v>
      </c>
      <c r="O32" s="149" t="str">
        <f t="shared" si="5"/>
        <v>OK</v>
      </c>
      <c r="P32" s="149" t="str">
        <f t="shared" si="6"/>
        <v>OK</v>
      </c>
    </row>
    <row r="33" spans="1:21" ht="22.5" customHeight="1">
      <c r="A33" s="55"/>
      <c r="B33" s="84"/>
      <c r="C33" s="56"/>
      <c r="D33" s="57"/>
      <c r="E33" s="212"/>
      <c r="F33" s="213"/>
      <c r="G33" s="17"/>
      <c r="H33" s="52"/>
      <c r="I33" s="58"/>
      <c r="J33" s="55"/>
      <c r="K33" s="55"/>
      <c r="L33" s="58" t="s">
        <v>6</v>
      </c>
      <c r="M33" s="59" t="s">
        <v>6</v>
      </c>
      <c r="N33" s="149" t="str">
        <f t="shared" si="4"/>
        <v>OK</v>
      </c>
      <c r="O33" s="149" t="str">
        <f t="shared" si="5"/>
        <v>OK</v>
      </c>
      <c r="P33" s="149" t="str">
        <f t="shared" si="6"/>
        <v>OK</v>
      </c>
    </row>
    <row r="34" spans="1:21" ht="22.5" customHeight="1">
      <c r="A34" s="55"/>
      <c r="B34" s="85"/>
      <c r="C34" s="56"/>
      <c r="D34" s="57"/>
      <c r="E34" s="212"/>
      <c r="F34" s="213"/>
      <c r="G34" s="17"/>
      <c r="H34" s="17"/>
      <c r="I34" s="58"/>
      <c r="J34" s="55"/>
      <c r="K34" s="55"/>
      <c r="L34" s="58" t="s">
        <v>6</v>
      </c>
      <c r="M34" s="59" t="s">
        <v>6</v>
      </c>
      <c r="N34" s="149" t="str">
        <f t="shared" si="4"/>
        <v>OK</v>
      </c>
      <c r="O34" s="149" t="str">
        <f t="shared" si="5"/>
        <v>OK</v>
      </c>
      <c r="P34" s="149" t="str">
        <f t="shared" si="6"/>
        <v>OK</v>
      </c>
    </row>
    <row r="35" spans="1:21" ht="13.5">
      <c r="F35" s="38"/>
    </row>
    <row r="36" spans="1:21" s="39" customFormat="1" ht="13.5">
      <c r="A36" s="146" t="s">
        <v>26</v>
      </c>
      <c r="B36" s="146" t="s">
        <v>209</v>
      </c>
      <c r="C36" s="146" t="s">
        <v>210</v>
      </c>
      <c r="D36" s="146" t="s">
        <v>211</v>
      </c>
      <c r="E36" s="146" t="s">
        <v>212</v>
      </c>
      <c r="F36" s="190" t="s">
        <v>38</v>
      </c>
      <c r="G36" s="191"/>
      <c r="H36" s="190" t="s">
        <v>125</v>
      </c>
      <c r="I36" s="192"/>
      <c r="N36" s="76" t="s">
        <v>32</v>
      </c>
      <c r="O36" s="77" t="s">
        <v>124</v>
      </c>
      <c r="P36" s="77" t="s">
        <v>151</v>
      </c>
    </row>
    <row r="37" spans="1:21" ht="22.5" customHeight="1">
      <c r="A37" s="40" t="s">
        <v>113</v>
      </c>
      <c r="B37" s="27">
        <f>SUMIF(B$23:B$34,A37,H$23:H$34)</f>
        <v>0</v>
      </c>
      <c r="C37" s="12"/>
      <c r="D37" s="12"/>
      <c r="E37" s="12"/>
      <c r="F37" s="217"/>
      <c r="G37" s="218"/>
      <c r="H37" s="219" t="s">
        <v>121</v>
      </c>
      <c r="I37" s="220"/>
      <c r="J37" s="41"/>
      <c r="K37" s="41"/>
      <c r="L37" s="41"/>
      <c r="M37" s="41"/>
      <c r="N37" s="149" t="str">
        <f>IF(C37&lt;=10000000,"OK","NG")</f>
        <v>OK</v>
      </c>
      <c r="O37" s="149" t="str">
        <f>IF(C37&lt;=B37/2,"OK","NG")</f>
        <v>OK</v>
      </c>
      <c r="P37" s="149" t="str">
        <f>IF(B37=C37+D37+E37,"OK","NG")</f>
        <v>OK</v>
      </c>
      <c r="Q37" s="78"/>
      <c r="R37" s="74"/>
      <c r="S37" s="74"/>
      <c r="T37" s="74"/>
      <c r="U37" s="74"/>
    </row>
    <row r="38" spans="1:21" ht="22.5" customHeight="1">
      <c r="A38" s="40" t="s">
        <v>28</v>
      </c>
      <c r="B38" s="27">
        <f>SUMIF(B$23:B$34,A38,H$23:H$34)</f>
        <v>0</v>
      </c>
      <c r="C38" s="12"/>
      <c r="D38" s="12"/>
      <c r="E38" s="12"/>
      <c r="F38" s="217"/>
      <c r="G38" s="218"/>
      <c r="H38" s="219" t="s">
        <v>122</v>
      </c>
      <c r="I38" s="220"/>
      <c r="J38" s="41"/>
      <c r="K38" s="41"/>
      <c r="L38" s="41"/>
      <c r="M38" s="41"/>
      <c r="N38" s="149" t="str">
        <f>IF(C38&lt;=1000000,"OK","NG")</f>
        <v>OK</v>
      </c>
      <c r="O38" s="149" t="str">
        <f>IF(C38&lt;=B38/2,"OK","NG")</f>
        <v>OK</v>
      </c>
      <c r="P38" s="149" t="str">
        <f t="shared" ref="P38:P39" si="7">IF(B38=C38+D38+E38,"OK","NG")</f>
        <v>OK</v>
      </c>
      <c r="Q38" s="21"/>
    </row>
    <row r="39" spans="1:21" ht="22.5" customHeight="1">
      <c r="A39" s="40" t="s">
        <v>29</v>
      </c>
      <c r="B39" s="27">
        <f>SUMIF(B$23:B$34,A39,H$23:H$34)</f>
        <v>0</v>
      </c>
      <c r="C39" s="12"/>
      <c r="D39" s="12"/>
      <c r="E39" s="12"/>
      <c r="F39" s="217"/>
      <c r="G39" s="218"/>
      <c r="H39" s="219" t="s">
        <v>123</v>
      </c>
      <c r="I39" s="220"/>
      <c r="J39" s="41"/>
      <c r="K39" s="41"/>
      <c r="L39" s="41"/>
      <c r="M39" s="41"/>
      <c r="N39" s="149" t="str">
        <f>IF(C39&lt;=100000,"OK","NG")</f>
        <v>OK</v>
      </c>
      <c r="O39" s="149" t="str">
        <f t="shared" ref="O39" si="8">IF(C39&lt;=B39/2,"OK","NG")</f>
        <v>OK</v>
      </c>
      <c r="P39" s="149" t="str">
        <f t="shared" si="7"/>
        <v>OK</v>
      </c>
      <c r="Q39" s="21"/>
    </row>
    <row r="40" spans="1:21" ht="22.5" customHeight="1">
      <c r="A40" s="42" t="s">
        <v>33</v>
      </c>
      <c r="B40" s="43">
        <f>SUM(B37:B39)</f>
        <v>0</v>
      </c>
      <c r="C40" s="44">
        <f>SUM(C37:C39)</f>
        <v>0</v>
      </c>
      <c r="D40" s="44">
        <f t="shared" ref="D40:E40" si="9">SUM(D37:D39)</f>
        <v>0</v>
      </c>
      <c r="E40" s="44">
        <f t="shared" si="9"/>
        <v>0</v>
      </c>
      <c r="F40" s="217"/>
      <c r="G40" s="218"/>
      <c r="H40" s="224"/>
      <c r="I40" s="225"/>
      <c r="J40" s="41"/>
      <c r="K40" s="41"/>
      <c r="L40" s="41"/>
      <c r="P40" s="149" t="str">
        <f>IF(B40=C40+D40+E40,"OK","NG")</f>
        <v>OK</v>
      </c>
    </row>
    <row r="41" spans="1:21" ht="13.5"/>
    <row r="42" spans="1:21" ht="22.5" customHeight="1">
      <c r="A42" s="31" t="s">
        <v>162</v>
      </c>
    </row>
    <row r="43" spans="1:21" ht="22.5" customHeight="1">
      <c r="A43" s="31" t="s">
        <v>139</v>
      </c>
    </row>
    <row r="44" spans="1:21" ht="22.5" customHeight="1">
      <c r="A44" s="31" t="s">
        <v>63</v>
      </c>
    </row>
    <row r="45" spans="1:21" ht="15" customHeight="1">
      <c r="A45" s="62" t="s">
        <v>5</v>
      </c>
      <c r="B45" s="209" t="s">
        <v>54</v>
      </c>
      <c r="C45" s="211"/>
      <c r="D45" s="211"/>
      <c r="E45" s="210"/>
      <c r="F45" s="226" t="s">
        <v>112</v>
      </c>
      <c r="G45" s="227"/>
    </row>
    <row r="46" spans="1:21" ht="15" customHeight="1">
      <c r="A46" s="18" t="s">
        <v>6</v>
      </c>
      <c r="B46" s="221" t="s">
        <v>7</v>
      </c>
      <c r="C46" s="222"/>
      <c r="D46" s="222"/>
      <c r="E46" s="223"/>
      <c r="F46" s="209" t="s">
        <v>8</v>
      </c>
      <c r="G46" s="210"/>
    </row>
    <row r="47" spans="1:21" ht="15" customHeight="1">
      <c r="A47" s="18" t="s">
        <v>6</v>
      </c>
      <c r="B47" s="221" t="s">
        <v>9</v>
      </c>
      <c r="C47" s="222"/>
      <c r="D47" s="222"/>
      <c r="E47" s="223"/>
      <c r="F47" s="209" t="s">
        <v>10</v>
      </c>
      <c r="G47" s="210"/>
    </row>
    <row r="48" spans="1:21" ht="15" customHeight="1">
      <c r="A48" s="18" t="s">
        <v>6</v>
      </c>
      <c r="B48" s="221" t="s">
        <v>11</v>
      </c>
      <c r="C48" s="222"/>
      <c r="D48" s="222"/>
      <c r="E48" s="223"/>
      <c r="F48" s="209" t="s">
        <v>12</v>
      </c>
      <c r="G48" s="210"/>
    </row>
    <row r="49" spans="1:15" ht="15" customHeight="1">
      <c r="A49" s="18" t="s">
        <v>6</v>
      </c>
      <c r="B49" s="221" t="s">
        <v>13</v>
      </c>
      <c r="C49" s="222"/>
      <c r="D49" s="222"/>
      <c r="E49" s="223"/>
      <c r="F49" s="209" t="s">
        <v>14</v>
      </c>
      <c r="G49" s="210"/>
    </row>
    <row r="50" spans="1:15" ht="15" customHeight="1">
      <c r="A50" s="18" t="s">
        <v>6</v>
      </c>
      <c r="B50" s="221" t="s">
        <v>55</v>
      </c>
      <c r="C50" s="222"/>
      <c r="D50" s="222"/>
      <c r="E50" s="223"/>
      <c r="F50" s="228" t="s">
        <v>59</v>
      </c>
      <c r="G50" s="229"/>
    </row>
    <row r="51" spans="1:15" ht="15" customHeight="1">
      <c r="A51" s="18" t="s">
        <v>6</v>
      </c>
      <c r="B51" s="221" t="s">
        <v>56</v>
      </c>
      <c r="C51" s="222"/>
      <c r="D51" s="222"/>
      <c r="E51" s="223"/>
      <c r="F51" s="228" t="s">
        <v>60</v>
      </c>
      <c r="G51" s="229"/>
    </row>
    <row r="52" spans="1:15" ht="15" customHeight="1">
      <c r="A52" s="18" t="s">
        <v>6</v>
      </c>
      <c r="B52" s="221" t="s">
        <v>57</v>
      </c>
      <c r="C52" s="222"/>
      <c r="D52" s="222"/>
      <c r="E52" s="223"/>
      <c r="F52" s="209" t="s">
        <v>8</v>
      </c>
      <c r="G52" s="210"/>
      <c r="N52" s="79"/>
    </row>
    <row r="53" spans="1:15" ht="15" customHeight="1">
      <c r="A53" s="18" t="s">
        <v>6</v>
      </c>
      <c r="B53" s="221" t="s">
        <v>15</v>
      </c>
      <c r="C53" s="222"/>
      <c r="D53" s="222"/>
      <c r="E53" s="223"/>
      <c r="F53" s="209" t="s">
        <v>10</v>
      </c>
      <c r="G53" s="210"/>
      <c r="N53" s="79"/>
    </row>
    <row r="54" spans="1:15" ht="15" customHeight="1">
      <c r="A54" s="18" t="s">
        <v>6</v>
      </c>
      <c r="B54" s="221" t="s">
        <v>42</v>
      </c>
      <c r="C54" s="222"/>
      <c r="D54" s="222"/>
      <c r="E54" s="223"/>
      <c r="F54" s="209" t="s">
        <v>10</v>
      </c>
      <c r="G54" s="210"/>
      <c r="N54" s="79"/>
    </row>
    <row r="55" spans="1:15" ht="15" customHeight="1">
      <c r="A55" s="234" t="s">
        <v>64</v>
      </c>
      <c r="B55" s="234"/>
      <c r="C55" s="234"/>
      <c r="D55" s="234"/>
      <c r="E55" s="234"/>
      <c r="F55" s="234"/>
      <c r="G55" s="234"/>
      <c r="H55" s="234"/>
      <c r="I55" s="234"/>
      <c r="J55" s="234"/>
      <c r="K55" s="234"/>
      <c r="N55" s="79"/>
    </row>
    <row r="56" spans="1:15" ht="22.5" customHeight="1">
      <c r="A56" s="235" t="s">
        <v>142</v>
      </c>
      <c r="B56" s="235"/>
      <c r="C56" s="235"/>
      <c r="D56" s="235"/>
      <c r="E56" s="235"/>
      <c r="F56" s="235"/>
      <c r="G56" s="235"/>
      <c r="H56" s="236"/>
      <c r="I56" s="236"/>
      <c r="J56" s="236"/>
      <c r="K56" s="236"/>
      <c r="N56" s="80" t="s">
        <v>174</v>
      </c>
    </row>
    <row r="57" spans="1:15" ht="22.5" customHeight="1">
      <c r="A57" s="19" t="s">
        <v>6</v>
      </c>
      <c r="B57" s="237" t="s">
        <v>173</v>
      </c>
      <c r="C57" s="238"/>
      <c r="D57" s="238"/>
      <c r="E57" s="238"/>
      <c r="F57" s="238"/>
      <c r="G57" s="239"/>
      <c r="H57" s="240" t="s">
        <v>176</v>
      </c>
      <c r="I57" s="236"/>
      <c r="J57" s="236"/>
      <c r="K57" s="236"/>
      <c r="L57" s="236"/>
      <c r="M57" s="236"/>
      <c r="N57" s="149" t="str">
        <f>IF(C39=0,"OK",(IF(A57="☑","OK","NG")))</f>
        <v>OK</v>
      </c>
      <c r="O57" s="81"/>
    </row>
    <row r="58" spans="1:15" ht="22.5" customHeight="1">
      <c r="A58" s="238" t="s">
        <v>172</v>
      </c>
      <c r="B58" s="238"/>
      <c r="C58" s="238"/>
      <c r="D58" s="238"/>
      <c r="E58" s="238"/>
      <c r="F58" s="45"/>
      <c r="G58" s="45"/>
      <c r="H58" s="46"/>
      <c r="I58" s="46"/>
      <c r="J58" s="46"/>
      <c r="K58" s="46"/>
      <c r="L58" s="47"/>
      <c r="M58" s="145"/>
      <c r="N58" s="81"/>
    </row>
    <row r="59" spans="1:15" s="48" customFormat="1" ht="22.5" customHeight="1">
      <c r="A59" s="241" t="s">
        <v>183</v>
      </c>
      <c r="B59" s="242"/>
      <c r="C59" s="242"/>
      <c r="D59" s="242"/>
      <c r="E59" s="242"/>
      <c r="F59" s="242"/>
      <c r="G59" s="242"/>
      <c r="H59" s="242"/>
      <c r="I59" s="242"/>
      <c r="J59" s="242"/>
      <c r="K59" s="243"/>
      <c r="L59" s="247" t="s">
        <v>189</v>
      </c>
      <c r="M59" s="248"/>
      <c r="N59" s="149" t="str">
        <f>IF(AND(A59="",C39&gt;0),"NG","OK")</f>
        <v>OK</v>
      </c>
    </row>
    <row r="60" spans="1:15" s="48" customFormat="1" ht="22.5" customHeight="1">
      <c r="A60" s="244"/>
      <c r="B60" s="245"/>
      <c r="C60" s="245"/>
      <c r="D60" s="245"/>
      <c r="E60" s="245"/>
      <c r="F60" s="245"/>
      <c r="G60" s="245"/>
      <c r="H60" s="245"/>
      <c r="I60" s="245"/>
      <c r="J60" s="245"/>
      <c r="K60" s="246"/>
      <c r="L60" s="247"/>
      <c r="M60" s="248"/>
      <c r="N60" s="82"/>
    </row>
    <row r="61" spans="1:15" ht="13.5">
      <c r="A61" s="48"/>
      <c r="B61" s="48"/>
      <c r="C61" s="48"/>
      <c r="D61" s="48"/>
      <c r="E61" s="48"/>
      <c r="F61" s="48"/>
      <c r="G61" s="48"/>
      <c r="H61" s="48"/>
      <c r="I61" s="48"/>
      <c r="J61" s="48"/>
    </row>
    <row r="62" spans="1:15" ht="22.5" customHeight="1">
      <c r="A62" s="31" t="s">
        <v>163</v>
      </c>
      <c r="N62" s="83" t="s">
        <v>140</v>
      </c>
    </row>
    <row r="63" spans="1:15" ht="15" customHeight="1">
      <c r="A63" s="18" t="s">
        <v>6</v>
      </c>
      <c r="B63" s="230" t="s">
        <v>102</v>
      </c>
      <c r="C63" s="231"/>
      <c r="D63" s="232" t="s">
        <v>104</v>
      </c>
      <c r="E63" s="233"/>
      <c r="F63" s="233"/>
      <c r="G63" s="233"/>
      <c r="H63" s="233"/>
      <c r="I63" s="233"/>
      <c r="J63" s="233"/>
      <c r="K63" s="233"/>
      <c r="N63" s="149" t="str">
        <f>IF(B40=0,"OK",IF(B40=0,"OK",IF(OR(A63="☑",A64="☑",A65="☑"),"OK","NG")))</f>
        <v>OK</v>
      </c>
    </row>
    <row r="64" spans="1:15" ht="15" customHeight="1">
      <c r="A64" s="18" t="s">
        <v>6</v>
      </c>
      <c r="B64" s="230" t="s">
        <v>47</v>
      </c>
      <c r="C64" s="231"/>
      <c r="D64" s="232"/>
      <c r="E64" s="233"/>
      <c r="F64" s="233"/>
      <c r="G64" s="233"/>
      <c r="H64" s="233"/>
      <c r="I64" s="233"/>
      <c r="J64" s="233"/>
      <c r="K64" s="233"/>
    </row>
    <row r="65" spans="1:14" ht="15" customHeight="1">
      <c r="A65" s="18" t="s">
        <v>6</v>
      </c>
      <c r="B65" s="230" t="s">
        <v>48</v>
      </c>
      <c r="C65" s="231"/>
      <c r="D65" s="232"/>
      <c r="E65" s="233"/>
      <c r="F65" s="233"/>
      <c r="G65" s="233"/>
      <c r="H65" s="233"/>
      <c r="I65" s="233"/>
      <c r="J65" s="233"/>
      <c r="K65" s="233"/>
    </row>
    <row r="66" spans="1:14" ht="15" customHeight="1"/>
    <row r="67" spans="1:14" ht="15" customHeight="1">
      <c r="A67" s="31" t="s">
        <v>164</v>
      </c>
    </row>
    <row r="68" spans="1:14" ht="15" customHeight="1">
      <c r="A68" s="234" t="s">
        <v>105</v>
      </c>
      <c r="B68" s="234"/>
      <c r="C68" s="234"/>
      <c r="D68" s="234"/>
      <c r="E68" s="234"/>
      <c r="F68" s="234"/>
      <c r="G68" s="234"/>
      <c r="H68" s="234"/>
      <c r="I68" s="234"/>
      <c r="J68" s="234"/>
      <c r="K68" s="234"/>
      <c r="N68" s="83" t="s">
        <v>136</v>
      </c>
    </row>
    <row r="69" spans="1:14" ht="15" customHeight="1">
      <c r="A69" s="62" t="s">
        <v>16</v>
      </c>
      <c r="B69" s="209" t="s">
        <v>17</v>
      </c>
      <c r="C69" s="211"/>
      <c r="D69" s="211"/>
      <c r="E69" s="211"/>
      <c r="F69" s="211"/>
      <c r="G69" s="211"/>
      <c r="H69" s="211"/>
      <c r="I69" s="211"/>
      <c r="J69" s="210"/>
    </row>
    <row r="70" spans="1:14" ht="15" customHeight="1">
      <c r="A70" s="18" t="s">
        <v>6</v>
      </c>
      <c r="B70" s="221" t="s">
        <v>119</v>
      </c>
      <c r="C70" s="222"/>
      <c r="D70" s="222"/>
      <c r="E70" s="222"/>
      <c r="F70" s="222"/>
      <c r="G70" s="222"/>
      <c r="H70" s="222"/>
      <c r="I70" s="222"/>
      <c r="J70" s="223"/>
      <c r="N70" s="149" t="str">
        <f>IF(B40=0,"OK",IF(AND(A70="☑",A71="☑",A72="☑"),"OK","NG"))</f>
        <v>OK</v>
      </c>
    </row>
    <row r="71" spans="1:14" ht="15" customHeight="1">
      <c r="A71" s="18" t="s">
        <v>6</v>
      </c>
      <c r="B71" s="221" t="s">
        <v>222</v>
      </c>
      <c r="C71" s="222"/>
      <c r="D71" s="222"/>
      <c r="E71" s="222"/>
      <c r="F71" s="222"/>
      <c r="G71" s="222"/>
      <c r="H71" s="222"/>
      <c r="I71" s="222"/>
      <c r="J71" s="223"/>
    </row>
    <row r="72" spans="1:14" ht="15" customHeight="1">
      <c r="A72" s="18" t="s">
        <v>6</v>
      </c>
      <c r="B72" s="221" t="s">
        <v>52</v>
      </c>
      <c r="C72" s="222"/>
      <c r="D72" s="222"/>
      <c r="E72" s="222"/>
      <c r="F72" s="222"/>
      <c r="G72" s="222"/>
      <c r="H72" s="222"/>
      <c r="I72" s="222"/>
      <c r="J72" s="223"/>
    </row>
    <row r="73" spans="1:14" ht="15" customHeight="1"/>
    <row r="74" spans="1:14" ht="15" customHeight="1">
      <c r="A74" s="31" t="s">
        <v>175</v>
      </c>
    </row>
    <row r="75" spans="1:14" ht="15" customHeight="1">
      <c r="A75" s="62" t="s">
        <v>16</v>
      </c>
      <c r="B75" s="209" t="s">
        <v>18</v>
      </c>
      <c r="C75" s="210"/>
      <c r="D75" s="209" t="s">
        <v>177</v>
      </c>
      <c r="E75" s="210"/>
      <c r="F75" s="188" t="s">
        <v>43</v>
      </c>
      <c r="G75" s="189"/>
      <c r="H75" s="209" t="s">
        <v>38</v>
      </c>
      <c r="I75" s="211"/>
      <c r="J75" s="210"/>
    </row>
    <row r="76" spans="1:14" ht="18.75" customHeight="1">
      <c r="A76" s="18" t="s">
        <v>6</v>
      </c>
      <c r="B76" s="249" t="s">
        <v>46</v>
      </c>
      <c r="C76" s="250"/>
      <c r="D76" s="226" t="s">
        <v>45</v>
      </c>
      <c r="E76" s="227"/>
      <c r="F76" s="226" t="s">
        <v>182</v>
      </c>
      <c r="G76" s="227"/>
      <c r="H76" s="249" t="s">
        <v>185</v>
      </c>
      <c r="I76" s="251"/>
      <c r="J76" s="250"/>
    </row>
    <row r="77" spans="1:14" ht="18.75" customHeight="1">
      <c r="A77" s="18" t="s">
        <v>6</v>
      </c>
      <c r="B77" s="249" t="s">
        <v>50</v>
      </c>
      <c r="C77" s="250"/>
      <c r="D77" s="226" t="s">
        <v>35</v>
      </c>
      <c r="E77" s="227"/>
      <c r="F77" s="226" t="s">
        <v>44</v>
      </c>
      <c r="G77" s="227"/>
      <c r="H77" s="249" t="s">
        <v>186</v>
      </c>
      <c r="I77" s="251"/>
      <c r="J77" s="250"/>
    </row>
    <row r="78" spans="1:14" ht="18.75" customHeight="1">
      <c r="A78" s="18" t="s">
        <v>6</v>
      </c>
      <c r="B78" s="249" t="s">
        <v>49</v>
      </c>
      <c r="C78" s="250"/>
      <c r="D78" s="226" t="s">
        <v>35</v>
      </c>
      <c r="E78" s="227"/>
      <c r="F78" s="226" t="s">
        <v>44</v>
      </c>
      <c r="G78" s="227"/>
      <c r="H78" s="249" t="s">
        <v>51</v>
      </c>
      <c r="I78" s="251"/>
      <c r="J78" s="250"/>
    </row>
    <row r="79" spans="1:14" ht="18.75" customHeight="1">
      <c r="A79" s="18" t="s">
        <v>6</v>
      </c>
      <c r="B79" s="249" t="s">
        <v>161</v>
      </c>
      <c r="C79" s="250"/>
      <c r="D79" s="253" t="s">
        <v>19</v>
      </c>
      <c r="E79" s="253"/>
      <c r="F79" s="255" t="s">
        <v>35</v>
      </c>
      <c r="G79" s="227"/>
      <c r="H79" s="249" t="s">
        <v>184</v>
      </c>
      <c r="I79" s="251"/>
      <c r="J79" s="250"/>
    </row>
    <row r="80" spans="1:14" ht="18.75" customHeight="1">
      <c r="A80" s="18" t="s">
        <v>6</v>
      </c>
      <c r="B80" s="252" t="s">
        <v>20</v>
      </c>
      <c r="C80" s="252"/>
      <c r="D80" s="253" t="s">
        <v>19</v>
      </c>
      <c r="E80" s="253"/>
      <c r="F80" s="253" t="s">
        <v>35</v>
      </c>
      <c r="G80" s="253"/>
      <c r="H80" s="249" t="s">
        <v>179</v>
      </c>
      <c r="I80" s="251"/>
      <c r="J80" s="250"/>
    </row>
    <row r="81" spans="1:10" ht="18.75" customHeight="1">
      <c r="A81" s="18" t="s">
        <v>6</v>
      </c>
      <c r="B81" s="254" t="s">
        <v>145</v>
      </c>
      <c r="C81" s="254"/>
      <c r="D81" s="253" t="s">
        <v>62</v>
      </c>
      <c r="E81" s="253"/>
      <c r="F81" s="253" t="s">
        <v>35</v>
      </c>
      <c r="G81" s="253"/>
      <c r="H81" s="249" t="s">
        <v>180</v>
      </c>
      <c r="I81" s="251"/>
      <c r="J81" s="250"/>
    </row>
    <row r="82" spans="1:10" ht="18.75" customHeight="1">
      <c r="A82" s="18" t="s">
        <v>6</v>
      </c>
      <c r="B82" s="254" t="s">
        <v>158</v>
      </c>
      <c r="C82" s="254"/>
      <c r="D82" s="253" t="s">
        <v>35</v>
      </c>
      <c r="E82" s="253"/>
      <c r="F82" s="253" t="s">
        <v>144</v>
      </c>
      <c r="G82" s="253"/>
      <c r="H82" s="249" t="s">
        <v>181</v>
      </c>
      <c r="I82" s="251"/>
      <c r="J82" s="250"/>
    </row>
    <row r="83" spans="1:10" ht="18.75" customHeight="1">
      <c r="A83" s="18" t="s">
        <v>6</v>
      </c>
      <c r="B83" s="256"/>
      <c r="C83" s="256"/>
      <c r="D83" s="257"/>
      <c r="E83" s="257"/>
      <c r="F83" s="257"/>
      <c r="G83" s="257"/>
      <c r="H83" s="199"/>
      <c r="I83" s="258"/>
      <c r="J83" s="200"/>
    </row>
    <row r="84" spans="1:10" ht="18.75" customHeight="1">
      <c r="A84" s="18" t="s">
        <v>6</v>
      </c>
      <c r="B84" s="256"/>
      <c r="C84" s="256"/>
      <c r="D84" s="257"/>
      <c r="E84" s="257"/>
      <c r="F84" s="257"/>
      <c r="G84" s="257"/>
      <c r="H84" s="199"/>
      <c r="I84" s="258"/>
      <c r="J84" s="200"/>
    </row>
    <row r="85" spans="1:10" ht="18.75" customHeight="1">
      <c r="A85" s="18"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phoneticPr fontId="2"/>
  <conditionalFormatting sqref="L29:M30 L32:M34">
    <cfRule type="expression" dxfId="219" priority="42">
      <formula>$I29="追加"</formula>
    </cfRule>
    <cfRule type="expression" dxfId="218" priority="43">
      <formula>$I29="新規"</formula>
    </cfRule>
  </conditionalFormatting>
  <conditionalFormatting sqref="F58:K58 A58:A59">
    <cfRule type="expression" dxfId="217" priority="41">
      <formula>$C$39=0</formula>
    </cfRule>
  </conditionalFormatting>
  <conditionalFormatting sqref="C37">
    <cfRule type="expression" dxfId="216" priority="39">
      <formula>$C$37&gt;$B$37/2</formula>
    </cfRule>
    <cfRule type="expression" dxfId="215" priority="40">
      <formula>$C$37&gt;10000000</formula>
    </cfRule>
  </conditionalFormatting>
  <conditionalFormatting sqref="C38">
    <cfRule type="expression" dxfId="214" priority="37">
      <formula>$C$38&gt;$B$38/2</formula>
    </cfRule>
    <cfRule type="expression" dxfId="213" priority="38">
      <formula>$C$38&gt;1000000</formula>
    </cfRule>
  </conditionalFormatting>
  <conditionalFormatting sqref="C39">
    <cfRule type="expression" dxfId="212" priority="35">
      <formula>$C$39&gt;$B$39/2</formula>
    </cfRule>
    <cfRule type="expression" dxfId="211" priority="36">
      <formula>$C$39&gt;100000</formula>
    </cfRule>
  </conditionalFormatting>
  <conditionalFormatting sqref="N7">
    <cfRule type="expression" dxfId="210" priority="32">
      <formula>N7="NG"</formula>
    </cfRule>
  </conditionalFormatting>
  <conditionalFormatting sqref="J23:M24 J27:M30 J32:M34">
    <cfRule type="expression" dxfId="209" priority="14">
      <formula>$I23="追加"</formula>
    </cfRule>
    <cfRule type="expression" dxfId="208" priority="34">
      <formula>$I23="新規"</formula>
    </cfRule>
  </conditionalFormatting>
  <conditionalFormatting sqref="B37:B39">
    <cfRule type="expression" dxfId="207" priority="33">
      <formula>($C37+$D37+$E37)&lt;&gt;$B37</formula>
    </cfRule>
  </conditionalFormatting>
  <conditionalFormatting sqref="N37:P39">
    <cfRule type="expression" dxfId="206" priority="30">
      <formula>N37="NG"</formula>
    </cfRule>
    <cfRule type="expression" dxfId="205" priority="31">
      <formula>$N19="NG"</formula>
    </cfRule>
  </conditionalFormatting>
  <conditionalFormatting sqref="P40">
    <cfRule type="expression" dxfId="204" priority="28">
      <formula>P40="NG"</formula>
    </cfRule>
    <cfRule type="expression" dxfId="203" priority="29">
      <formula>$N22="NG"</formula>
    </cfRule>
  </conditionalFormatting>
  <conditionalFormatting sqref="N58:N59">
    <cfRule type="expression" dxfId="202" priority="26">
      <formula>N58="NG"</formula>
    </cfRule>
    <cfRule type="expression" dxfId="201" priority="27">
      <formula>$N41="NG"</formula>
    </cfRule>
  </conditionalFormatting>
  <conditionalFormatting sqref="N63">
    <cfRule type="expression" dxfId="200" priority="25">
      <formula>N63="NG"</formula>
    </cfRule>
  </conditionalFormatting>
  <conditionalFormatting sqref="N3">
    <cfRule type="expression" dxfId="199" priority="23">
      <formula>$N3&lt;&gt;"要修正！"</formula>
    </cfRule>
    <cfRule type="expression" dxfId="198" priority="24">
      <formula>$N3="要修正！"</formula>
    </cfRule>
  </conditionalFormatting>
  <conditionalFormatting sqref="O32:O34 O23:O30">
    <cfRule type="expression" dxfId="197" priority="44">
      <formula>O23="NG"</formula>
    </cfRule>
  </conditionalFormatting>
  <conditionalFormatting sqref="A57:B57">
    <cfRule type="expression" dxfId="196" priority="22">
      <formula>$C$39=0</formula>
    </cfRule>
  </conditionalFormatting>
  <conditionalFormatting sqref="O57">
    <cfRule type="expression" dxfId="195" priority="21">
      <formula>O57="NG"</formula>
    </cfRule>
  </conditionalFormatting>
  <conditionalFormatting sqref="N57">
    <cfRule type="expression" dxfId="194" priority="19">
      <formula>N57="NG"</formula>
    </cfRule>
    <cfRule type="expression" dxfId="193" priority="20">
      <formula>$N40="NG"</formula>
    </cfRule>
  </conditionalFormatting>
  <conditionalFormatting sqref="N70">
    <cfRule type="expression" dxfId="192" priority="18">
      <formula>N70="NG"</formula>
    </cfRule>
  </conditionalFormatting>
  <conditionalFormatting sqref="N23:N34">
    <cfRule type="expression" dxfId="191" priority="17">
      <formula>N23="NG"</formula>
    </cfRule>
  </conditionalFormatting>
  <conditionalFormatting sqref="O10:O17">
    <cfRule type="expression" dxfId="190" priority="15">
      <formula>$O10="NG"</formula>
    </cfRule>
    <cfRule type="expression" dxfId="189" priority="16">
      <formula>$N1048570="NG"</formula>
    </cfRule>
  </conditionalFormatting>
  <conditionalFormatting sqref="P32:P34 P23:P30">
    <cfRule type="expression" dxfId="188" priority="13">
      <formula>P23="NG"</formula>
    </cfRule>
  </conditionalFormatting>
  <conditionalFormatting sqref="L31:M31">
    <cfRule type="expression" dxfId="187" priority="10">
      <formula>$I31="追加"</formula>
    </cfRule>
    <cfRule type="expression" dxfId="186" priority="11">
      <formula>$I31="新規"</formula>
    </cfRule>
  </conditionalFormatting>
  <conditionalFormatting sqref="J31:M31">
    <cfRule type="expression" dxfId="185" priority="8">
      <formula>$I31="追加"</formula>
    </cfRule>
    <cfRule type="expression" dxfId="184" priority="9">
      <formula>$I31="新規"</formula>
    </cfRule>
  </conditionalFormatting>
  <conditionalFormatting sqref="O31">
    <cfRule type="expression" dxfId="183" priority="12">
      <formula>O31="NG"</formula>
    </cfRule>
  </conditionalFormatting>
  <conditionalFormatting sqref="P31">
    <cfRule type="expression" dxfId="182" priority="7">
      <formula>P31="NG"</formula>
    </cfRule>
  </conditionalFormatting>
  <conditionalFormatting sqref="L25:M26">
    <cfRule type="expression" dxfId="181" priority="5">
      <formula>$I25="追加"</formula>
    </cfRule>
    <cfRule type="expression" dxfId="180" priority="6">
      <formula>$I25="新規"</formula>
    </cfRule>
  </conditionalFormatting>
  <conditionalFormatting sqref="J25:M26">
    <cfRule type="expression" dxfId="179" priority="3">
      <formula>$I25="追加"</formula>
    </cfRule>
    <cfRule type="expression" dxfId="178" priority="4">
      <formula>$I25="新規"</formula>
    </cfRule>
  </conditionalFormatting>
  <conditionalFormatting sqref="L7">
    <cfRule type="expression" dxfId="177" priority="2">
      <formula>$L$7="NG"</formula>
    </cfRule>
  </conditionalFormatting>
  <conditionalFormatting sqref="N4:N5">
    <cfRule type="expression" dxfId="176" priority="1">
      <formula>$N$3="要修正！"</formula>
    </cfRule>
  </conditionalFormatting>
  <pageMargins left="0.7" right="0.7" top="0.63541666666666663" bottom="0.75" header="0.3" footer="0.3"/>
  <pageSetup paperSize="8" scale="97" fitToHeight="0" orientation="landscape" r:id="rId1"/>
  <headerFooter>
    <oddHeader>&amp;L様式第1号別添-1&amp;R事業参加者用（事業参加者→事業実施主体）</oddHeader>
  </headerFooter>
  <rowBreaks count="1" manualBreakCount="1">
    <brk id="40" max="12" man="1"/>
  </rowBreaks>
  <colBreaks count="1" manualBreakCount="1">
    <brk id="24"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51D8994-1358-4BDF-A874-67FB883FBF7D}">
          <x14:formula1>
            <xm:f>リスト!$K$2:$K$3</xm:f>
          </x14:formula1>
          <xm:sqref>A46:A54 A57</xm:sqref>
        </x14:dataValidation>
        <x14:dataValidation type="list" allowBlank="1" showInputMessage="1" showErrorMessage="1" xr:uid="{E0903E69-7DEE-4448-9234-A082158EED3A}">
          <x14:formula1>
            <xm:f>リスト!$J$2:$J$6</xm:f>
          </x14:formula1>
          <xm:sqref>J10:J17</xm:sqref>
        </x14:dataValidation>
        <x14:dataValidation type="list" allowBlank="1" showInputMessage="1" showErrorMessage="1" xr:uid="{663AE9C4-4675-4F97-AF34-0AED064B48FB}">
          <x14:formula1>
            <xm:f>リスト!$I$2:$I$5</xm:f>
          </x14:formula1>
          <xm:sqref>I10:I17</xm:sqref>
        </x14:dataValidation>
        <x14:dataValidation type="list" allowBlank="1" showInputMessage="1" showErrorMessage="1" xr:uid="{A34D6914-AE09-45BD-8B0B-DFC403EDC99F}">
          <x14:formula1>
            <xm:f>リスト!$H$2:$H$4</xm:f>
          </x14:formula1>
          <xm:sqref>A70:A72 L23:M34</xm:sqref>
        </x14:dataValidation>
        <x14:dataValidation type="list" allowBlank="1" showInputMessage="1" showErrorMessage="1" xr:uid="{3AD8E79C-53BD-4346-B2D7-4D9A0C2C8DC3}">
          <x14:formula1>
            <xm:f>リスト!$H$2:$H$3</xm:f>
          </x14:formula1>
          <xm:sqref>A63:A65 A76:A85</xm:sqref>
        </x14:dataValidation>
        <x14:dataValidation type="list" allowBlank="1" showInputMessage="1" showErrorMessage="1" xr:uid="{06099EEC-E5B8-40FB-8CF5-1226B8CCC2ED}">
          <x14:formula1>
            <xm:f>リスト!$B$2:$B$11</xm:f>
          </x14:formula1>
          <xm:sqref>H10:H17</xm:sqref>
        </x14:dataValidation>
        <x14:dataValidation type="list" allowBlank="1" showInputMessage="1" showErrorMessage="1" xr:uid="{0D6659FE-7E57-4941-A453-C99057AB951F}">
          <x14:formula1>
            <xm:f>リスト!$A$2:$A$9</xm:f>
          </x14:formula1>
          <xm:sqref>G10:G17</xm:sqref>
        </x14:dataValidation>
        <x14:dataValidation type="list" allowBlank="1" showInputMessage="1" showErrorMessage="1" xr:uid="{0EA48820-9BF4-4E0A-886E-A65CF675C29B}">
          <x14:formula1>
            <xm:f>リスト!$A$3:$A$9</xm:f>
          </x14:formula1>
          <xm:sqref>F10:F17</xm:sqref>
        </x14:dataValidation>
        <x14:dataValidation type="list" allowBlank="1" showInputMessage="1" showErrorMessage="1" xr:uid="{A00391DD-F393-4066-89A5-4E55CECC4343}">
          <x14:formula1>
            <xm:f>リスト!$G$2:$G$4</xm:f>
          </x14:formula1>
          <xm:sqref>I23:I34</xm:sqref>
        </x14:dataValidation>
        <x14:dataValidation type="list" allowBlank="1" showInputMessage="1" showErrorMessage="1" xr:uid="{9BD201E0-55F5-40F7-8C07-95F539FB10E3}">
          <x14:formula1>
            <xm:f>リスト!$C$2:$C$4</xm:f>
          </x14:formula1>
          <xm:sqref>B23:B34</xm:sqref>
        </x14:dataValidation>
        <x14:dataValidation type="list" allowBlank="1" showInputMessage="1" showErrorMessage="1" xr:uid="{5CB3F412-2AA7-465D-B73F-C0F4ABA918A1}">
          <x14:formula1>
            <xm:f>リスト!$D$2:$D$3</xm:f>
          </x14:formula1>
          <xm:sqref>C23:C34</xm:sqref>
        </x14:dataValidation>
        <x14:dataValidation type="list" allowBlank="1" showInputMessage="1" showErrorMessage="1" xr:uid="{B6A1B02B-FCA4-48CC-BEB1-77F3E345DAB3}">
          <x14:formula1>
            <xm:f>リスト!$E$2:$E$22</xm:f>
          </x14:formula1>
          <xm:sqref>D23:D34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2022-07-22T01:32:21Z</cp:lastPrinted>
  <dcterms:created xsi:type="dcterms:W3CDTF">2022-06-27T00:31:50Z</dcterms:created>
  <dcterms:modified xsi:type="dcterms:W3CDTF">2022-07-22T01:32:25Z</dcterms:modified>
</cp:coreProperties>
</file>