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8CD5F031-6546-4407-8EA8-AC34768EB4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様式１（月単位）" sheetId="10" r:id="rId1"/>
    <sheet name="様式１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0" l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K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J12" i="8"/>
  <c r="O1" i="8"/>
  <c r="C10" i="8" s="1"/>
  <c r="E10" i="8" s="1"/>
  <c r="A10" i="5" l="1"/>
  <c r="B10" i="5"/>
  <c r="H10" i="10"/>
  <c r="A23" i="10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17" i="10"/>
  <c r="H23" i="10"/>
  <c r="H18" i="10"/>
  <c r="H11" i="10"/>
  <c r="H19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B11" i="8" s="1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A11" i="8" l="1"/>
  <c r="H26" i="10"/>
  <c r="H24" i="10"/>
  <c r="P31" i="10" s="1"/>
  <c r="H31" i="10" s="1"/>
  <c r="I31" i="10" s="1"/>
  <c r="H25" i="10"/>
  <c r="H28" i="10"/>
  <c r="H27" i="10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sharedStrings.xml><?xml version="1.0" encoding="utf-8"?>
<sst xmlns="http://schemas.openxmlformats.org/spreadsheetml/2006/main" count="299" uniqueCount="69">
  <si>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</si>
  <si>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</si>
  <si>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</si>
  <si>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</si>
  <si>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</si>
  <si>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</si>
  <si>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</si>
  <si>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</si>
  <si>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</si>
  <si>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</si>
  <si>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</si>
  <si>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</si>
  <si>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</si>
  <si>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</si>
  <si>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</si>
  <si>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</si>
  <si>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</si>
  <si>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</si>
  <si>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</si>
  <si>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</si>
  <si>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</si>
  <si>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</si>
  <si>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</si>
  <si>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</si>
  <si>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</si>
  <si>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</si>
  <si>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</si>
  <si>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</si>
  <si>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</si>
  <si>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</si>
  <si>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</si>
  <si>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</si>
  <si>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</si>
  <si>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</si>
  <si>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</si>
  <si>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</si>
  <si>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</si>
  <si>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</si>
  <si>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</si>
  <si>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</si>
  <si>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</si>
  <si>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</si>
  <si>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</si>
  <si>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</si>
  <si>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</si>
  <si>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</si>
  <si>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</si>
  <si>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</si>
  <si>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</si>
  <si>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様式１：週休２日制モデル工事（現場閉所型）　現場閉所実績報告書（週単位）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シュウ</t>
    </rPh>
    <rPh sb="33" eb="35">
      <t>タンイ</t>
    </rPh>
    <phoneticPr fontId="14"/>
  </si>
  <si>
    <t>備考</t>
    <rPh sb="0" eb="2">
      <t>ビコウ</t>
    </rPh>
    <phoneticPr fontId="14"/>
  </si>
  <si>
    <t>様式１：週休２日制モデル工事（現場閉所型）　現場閉所実績報告書（月単位）</t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rPh sb="32" eb="33">
      <t>ツキ</t>
    </rPh>
    <rPh sb="33" eb="35">
      <t>タンイ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</si>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</sst>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4998626667073579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 x14ac:dyDescent="0.2"/>
  <cols>
    <col min="1" max="1" width="11.109375" style="29" customWidth="1"/>
    <col min="2" max="2" width="5.44140625" style="29" customWidth="1"/>
    <col min="3" max="3" width="11.109375" style="33" customWidth="1"/>
    <col min="4" max="4" width="5.44140625" style="29" customWidth="1"/>
    <col min="5" max="11" width="11.109375" style="33" customWidth="1"/>
    <col min="12" max="12" width="22.109375" style="29" customWidth="1"/>
    <col min="13" max="14" width="9.77734375" style="29" customWidth="1"/>
    <col min="15" max="15" width="10.44140625" style="29" customWidth="1"/>
    <col min="16" max="16" width="16" style="29" customWidth="1"/>
    <col min="17" max="17" width="14.88671875" style="29" customWidth="1"/>
    <col min="18" max="18" width="12.77734375" style="29" customWidth="1"/>
    <col min="19" max="119" width="9.77734375" style="29" customWidth="1"/>
    <col min="120" max="16384" width="10" style="29"/>
  </cols>
  <sheetData>
    <row r="1" spans="1:16" ht="16.2" customHeight="1" thickBot="1" x14ac:dyDescent="0.25">
      <c r="A1" s="28" t="s">
        <v>51</v>
      </c>
      <c r="G1" s="29"/>
      <c r="H1" s="41"/>
      <c r="I1" s="41"/>
      <c r="J1" s="41"/>
      <c r="K1" s="33" t="s">
        <v>53</v>
      </c>
      <c r="L1" s="46">
        <v>46113</v>
      </c>
      <c r="O1" s="41" t="s">
        <v>45</v>
      </c>
      <c r="P1" s="31">
        <f>L1-WEEKDAY(L1,3)</f>
        <v>46111</v>
      </c>
    </row>
    <row r="2" spans="1:16" ht="16.2" customHeight="1" thickBot="1" x14ac:dyDescent="0.25">
      <c r="A2" s="28"/>
      <c r="G2" s="41"/>
      <c r="K2" s="33" t="s">
        <v>61</v>
      </c>
      <c r="L2" s="46">
        <v>46477</v>
      </c>
    </row>
    <row r="3" spans="1:16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 x14ac:dyDescent="0.2">
      <c r="A4" s="60" t="s">
        <v>67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 x14ac:dyDescent="0.2">
      <c r="A6" s="60" t="s">
        <v>17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 x14ac:dyDescent="0.2">
      <c r="A7" s="28"/>
    </row>
    <row r="8" spans="1:16" ht="16.5" customHeight="1" x14ac:dyDescent="0.2">
      <c r="A8" s="61" t="s">
        <v>62</v>
      </c>
      <c r="B8" s="62"/>
      <c r="C8" s="62"/>
      <c r="D8" s="62"/>
      <c r="E8" s="69" t="s">
        <v>21</v>
      </c>
      <c r="F8" s="65" t="s">
        <v>26</v>
      </c>
      <c r="G8" s="65" t="s">
        <v>25</v>
      </c>
      <c r="H8" s="65" t="s">
        <v>63</v>
      </c>
      <c r="I8" s="61" t="s">
        <v>50</v>
      </c>
      <c r="J8" s="62"/>
      <c r="K8" s="62"/>
      <c r="L8" s="67"/>
    </row>
    <row r="9" spans="1:16" ht="16.5" customHeight="1" x14ac:dyDescent="0.2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00000000000001" customHeight="1" x14ac:dyDescent="0.2">
      <c r="A10" s="47">
        <f>L1</f>
        <v>46113</v>
      </c>
      <c r="B10" s="49" t="s">
        <v>65</v>
      </c>
      <c r="C10" s="48">
        <f>L1</f>
        <v>46113</v>
      </c>
      <c r="D10" s="32" t="s">
        <v>66</v>
      </c>
      <c r="E10" s="45"/>
      <c r="F10" s="45"/>
      <c r="G10" s="38" t="str">
        <f t="shared" ref="G10:G29" si="0">IF(E10=0,"",F10/E10)</f>
        <v/>
      </c>
      <c r="H10" s="37" t="str">
        <f t="shared" ref="H10:H29" si="1">IF(A10="","",IF(G10&gt;0.285,"○","×"))</f>
        <v>○</v>
      </c>
      <c r="I10" s="39"/>
      <c r="J10" s="32"/>
      <c r="K10" s="32"/>
      <c r="L10" s="50"/>
    </row>
    <row r="11" spans="1:16" ht="17.100000000000001" customHeight="1" x14ac:dyDescent="0.2">
      <c r="A11" s="47">
        <f t="shared" ref="A11:A29" si="2">IF(A10&gt;L$2,"",EDATE(A10,1))</f>
        <v>46143</v>
      </c>
      <c r="B11" s="49" t="s">
        <v>65</v>
      </c>
      <c r="C11" s="48">
        <f t="shared" ref="C11:C29" si="3">IF(C10&gt;L$2,"",EDATE(A10,1))</f>
        <v>46143</v>
      </c>
      <c r="D11" s="32" t="s">
        <v>66</v>
      </c>
      <c r="E11" s="45"/>
      <c r="F11" s="45"/>
      <c r="G11" s="38" t="str">
        <f t="shared" si="0"/>
        <v/>
      </c>
      <c r="H11" s="37" t="str">
        <f t="shared" si="1"/>
        <v>○</v>
      </c>
      <c r="I11" s="39"/>
      <c r="J11" s="32"/>
      <c r="K11" s="32"/>
      <c r="L11" s="50"/>
    </row>
    <row r="12" spans="1:16" ht="17.100000000000001" customHeight="1" x14ac:dyDescent="0.2">
      <c r="A12" s="47">
        <f t="shared" si="2"/>
        <v>46174</v>
      </c>
      <c r="B12" s="49" t="s">
        <v>65</v>
      </c>
      <c r="C12" s="48">
        <f t="shared" si="3"/>
        <v>46174</v>
      </c>
      <c r="D12" s="32" t="s">
        <v>66</v>
      </c>
      <c r="E12" s="45"/>
      <c r="F12" s="45"/>
      <c r="G12" s="38" t="str">
        <f t="shared" si="0"/>
        <v/>
      </c>
      <c r="H12" s="37" t="str">
        <f t="shared" si="1"/>
        <v>○</v>
      </c>
      <c r="I12" s="39"/>
      <c r="J12" s="32"/>
      <c r="K12" s="32"/>
      <c r="L12" s="50"/>
    </row>
    <row r="13" spans="1:16" ht="17.100000000000001" customHeight="1" x14ac:dyDescent="0.2">
      <c r="A13" s="47">
        <f t="shared" si="2"/>
        <v>46204</v>
      </c>
      <c r="B13" s="49" t="s">
        <v>65</v>
      </c>
      <c r="C13" s="48">
        <f t="shared" si="3"/>
        <v>46204</v>
      </c>
      <c r="D13" s="32" t="s">
        <v>66</v>
      </c>
      <c r="E13" s="45"/>
      <c r="F13" s="45"/>
      <c r="G13" s="38" t="str">
        <f t="shared" si="0"/>
        <v/>
      </c>
      <c r="H13" s="37" t="str">
        <f t="shared" si="1"/>
        <v>○</v>
      </c>
      <c r="I13" s="39"/>
      <c r="J13" s="32"/>
      <c r="K13" s="32"/>
      <c r="L13" s="50"/>
    </row>
    <row r="14" spans="1:16" ht="17.100000000000001" customHeight="1" x14ac:dyDescent="0.2">
      <c r="A14" s="47">
        <f t="shared" si="2"/>
        <v>46235</v>
      </c>
      <c r="B14" s="49" t="s">
        <v>65</v>
      </c>
      <c r="C14" s="48">
        <f t="shared" si="3"/>
        <v>46235</v>
      </c>
      <c r="D14" s="32" t="s">
        <v>66</v>
      </c>
      <c r="E14" s="45"/>
      <c r="F14" s="45"/>
      <c r="G14" s="38" t="str">
        <f t="shared" si="0"/>
        <v/>
      </c>
      <c r="H14" s="37" t="str">
        <f t="shared" si="1"/>
        <v>○</v>
      </c>
      <c r="I14" s="39"/>
      <c r="J14" s="32"/>
      <c r="K14" s="32"/>
      <c r="L14" s="50"/>
    </row>
    <row r="15" spans="1:16" ht="17.100000000000001" customHeight="1" x14ac:dyDescent="0.2">
      <c r="A15" s="47">
        <f t="shared" si="2"/>
        <v>46266</v>
      </c>
      <c r="B15" s="49" t="s">
        <v>65</v>
      </c>
      <c r="C15" s="48">
        <f t="shared" si="3"/>
        <v>46266</v>
      </c>
      <c r="D15" s="32" t="s">
        <v>66</v>
      </c>
      <c r="E15" s="45"/>
      <c r="F15" s="45"/>
      <c r="G15" s="38" t="str">
        <f t="shared" si="0"/>
        <v/>
      </c>
      <c r="H15" s="37" t="str">
        <f t="shared" si="1"/>
        <v>○</v>
      </c>
      <c r="I15" s="39"/>
      <c r="J15" s="32"/>
      <c r="K15" s="32"/>
      <c r="L15" s="50"/>
    </row>
    <row r="16" spans="1:16" ht="17.100000000000001" customHeight="1" x14ac:dyDescent="0.2">
      <c r="A16" s="47">
        <f t="shared" si="2"/>
        <v>46296</v>
      </c>
      <c r="B16" s="49" t="s">
        <v>65</v>
      </c>
      <c r="C16" s="48">
        <f t="shared" si="3"/>
        <v>46296</v>
      </c>
      <c r="D16" s="32" t="s">
        <v>66</v>
      </c>
      <c r="E16" s="45"/>
      <c r="F16" s="45"/>
      <c r="G16" s="38" t="str">
        <f t="shared" si="0"/>
        <v/>
      </c>
      <c r="H16" s="37" t="str">
        <f t="shared" si="1"/>
        <v>○</v>
      </c>
      <c r="I16" s="39"/>
      <c r="J16" s="32"/>
      <c r="K16" s="32"/>
      <c r="L16" s="50"/>
    </row>
    <row r="17" spans="1:16" ht="17.100000000000001" customHeight="1" x14ac:dyDescent="0.2">
      <c r="A17" s="47">
        <f t="shared" si="2"/>
        <v>46327</v>
      </c>
      <c r="B17" s="49" t="s">
        <v>65</v>
      </c>
      <c r="C17" s="48">
        <f t="shared" si="3"/>
        <v>46327</v>
      </c>
      <c r="D17" s="32" t="s">
        <v>66</v>
      </c>
      <c r="E17" s="45"/>
      <c r="F17" s="45"/>
      <c r="G17" s="38" t="str">
        <f t="shared" si="0"/>
        <v/>
      </c>
      <c r="H17" s="37" t="str">
        <f t="shared" si="1"/>
        <v>○</v>
      </c>
      <c r="I17" s="39"/>
      <c r="J17" s="32"/>
      <c r="K17" s="32"/>
      <c r="L17" s="50"/>
    </row>
    <row r="18" spans="1:16" ht="17.100000000000001" customHeight="1" x14ac:dyDescent="0.2">
      <c r="A18" s="47">
        <f t="shared" si="2"/>
        <v>46357</v>
      </c>
      <c r="B18" s="49" t="s">
        <v>65</v>
      </c>
      <c r="C18" s="48">
        <f t="shared" si="3"/>
        <v>46357</v>
      </c>
      <c r="D18" s="32" t="s">
        <v>66</v>
      </c>
      <c r="E18" s="45"/>
      <c r="F18" s="45"/>
      <c r="G18" s="38" t="str">
        <f t="shared" si="0"/>
        <v/>
      </c>
      <c r="H18" s="37" t="str">
        <f t="shared" si="1"/>
        <v>○</v>
      </c>
      <c r="I18" s="39"/>
      <c r="J18" s="32"/>
      <c r="K18" s="32"/>
      <c r="L18" s="50"/>
    </row>
    <row r="19" spans="1:16" ht="17.100000000000001" customHeight="1" x14ac:dyDescent="0.2">
      <c r="A19" s="47">
        <f t="shared" si="2"/>
        <v>46388</v>
      </c>
      <c r="B19" s="49" t="s">
        <v>65</v>
      </c>
      <c r="C19" s="48">
        <f t="shared" si="3"/>
        <v>46388</v>
      </c>
      <c r="D19" s="32" t="s">
        <v>66</v>
      </c>
      <c r="E19" s="45"/>
      <c r="F19" s="45"/>
      <c r="G19" s="38" t="str">
        <f t="shared" si="0"/>
        <v/>
      </c>
      <c r="H19" s="37" t="str">
        <f t="shared" si="1"/>
        <v>○</v>
      </c>
      <c r="I19" s="39"/>
      <c r="J19" s="32"/>
      <c r="K19" s="32"/>
      <c r="L19" s="50"/>
    </row>
    <row r="20" spans="1:16" ht="17.100000000000001" customHeight="1" x14ac:dyDescent="0.2">
      <c r="A20" s="47">
        <f t="shared" si="2"/>
        <v>46419</v>
      </c>
      <c r="B20" s="49" t="s">
        <v>65</v>
      </c>
      <c r="C20" s="48">
        <f t="shared" si="3"/>
        <v>46419</v>
      </c>
      <c r="D20" s="32" t="s">
        <v>66</v>
      </c>
      <c r="E20" s="45"/>
      <c r="F20" s="45"/>
      <c r="G20" s="38" t="str">
        <f t="shared" si="0"/>
        <v/>
      </c>
      <c r="H20" s="37" t="str">
        <f t="shared" si="1"/>
        <v>○</v>
      </c>
      <c r="I20" s="39"/>
      <c r="J20" s="32"/>
      <c r="K20" s="32"/>
      <c r="L20" s="50"/>
    </row>
    <row r="21" spans="1:16" ht="17.100000000000001" customHeight="1" x14ac:dyDescent="0.2">
      <c r="A21" s="47">
        <f t="shared" si="2"/>
        <v>46447</v>
      </c>
      <c r="B21" s="49" t="s">
        <v>65</v>
      </c>
      <c r="C21" s="48">
        <f t="shared" si="3"/>
        <v>46447</v>
      </c>
      <c r="D21" s="32" t="s">
        <v>66</v>
      </c>
      <c r="E21" s="45"/>
      <c r="F21" s="45"/>
      <c r="G21" s="38" t="str">
        <f t="shared" si="0"/>
        <v/>
      </c>
      <c r="H21" s="37" t="str">
        <f t="shared" si="1"/>
        <v>○</v>
      </c>
      <c r="I21" s="39"/>
      <c r="J21" s="32"/>
      <c r="K21" s="32"/>
      <c r="L21" s="50"/>
    </row>
    <row r="22" spans="1:16" ht="17.100000000000001" customHeight="1" x14ac:dyDescent="0.2">
      <c r="A22" s="47">
        <f>IF(A21&gt;L$2,"",EDATE(A21,1))</f>
        <v>46478</v>
      </c>
      <c r="B22" s="49" t="s">
        <v>65</v>
      </c>
      <c r="C22" s="48">
        <f t="shared" si="3"/>
        <v>46478</v>
      </c>
      <c r="D22" s="32" t="s">
        <v>66</v>
      </c>
      <c r="E22" s="45"/>
      <c r="F22" s="45"/>
      <c r="G22" s="38" t="str">
        <f t="shared" si="0"/>
        <v/>
      </c>
      <c r="H22" s="37" t="str">
        <f t="shared" si="1"/>
        <v>○</v>
      </c>
      <c r="I22" s="39"/>
      <c r="J22" s="32"/>
      <c r="K22" s="32"/>
      <c r="L22" s="50"/>
    </row>
    <row r="23" spans="1:16" ht="17.100000000000001" customHeight="1" x14ac:dyDescent="0.2">
      <c r="A23" s="47" t="str">
        <f t="shared" si="2"/>
        <v/>
      </c>
      <c r="B23" s="49" t="s">
        <v>65</v>
      </c>
      <c r="C23" s="48" t="str">
        <f t="shared" si="3"/>
        <v/>
      </c>
      <c r="D23" s="32" t="s">
        <v>66</v>
      </c>
      <c r="E23" s="45"/>
      <c r="F23" s="45"/>
      <c r="G23" s="38" t="str">
        <f t="shared" si="0"/>
        <v/>
      </c>
      <c r="H23" s="37" t="str">
        <f t="shared" si="1"/>
        <v/>
      </c>
      <c r="I23" s="39"/>
      <c r="J23" s="32"/>
      <c r="K23" s="32"/>
      <c r="L23" s="50"/>
    </row>
    <row r="24" spans="1:16" ht="17.100000000000001" customHeight="1" x14ac:dyDescent="0.2">
      <c r="A24" s="47" t="str">
        <f t="shared" si="2"/>
        <v/>
      </c>
      <c r="B24" s="49" t="s">
        <v>65</v>
      </c>
      <c r="C24" s="48" t="str">
        <f t="shared" si="3"/>
        <v/>
      </c>
      <c r="D24" s="32" t="s">
        <v>66</v>
      </c>
      <c r="E24" s="45"/>
      <c r="F24" s="45"/>
      <c r="G24" s="38" t="str">
        <f t="shared" si="0"/>
        <v/>
      </c>
      <c r="H24" s="37" t="str">
        <f t="shared" si="1"/>
        <v/>
      </c>
      <c r="I24" s="39"/>
      <c r="J24" s="32"/>
      <c r="K24" s="32"/>
      <c r="L24" s="50"/>
    </row>
    <row r="25" spans="1:16" ht="17.100000000000001" customHeight="1" x14ac:dyDescent="0.2">
      <c r="A25" s="47" t="str">
        <f t="shared" si="2"/>
        <v/>
      </c>
      <c r="B25" s="49" t="s">
        <v>65</v>
      </c>
      <c r="C25" s="48" t="str">
        <f t="shared" si="3"/>
        <v/>
      </c>
      <c r="D25" s="32" t="s">
        <v>66</v>
      </c>
      <c r="E25" s="45"/>
      <c r="F25" s="45"/>
      <c r="G25" s="38" t="str">
        <f t="shared" si="0"/>
        <v/>
      </c>
      <c r="H25" s="37" t="str">
        <f t="shared" si="1"/>
        <v/>
      </c>
      <c r="I25" s="39"/>
      <c r="J25" s="32"/>
      <c r="K25" s="32"/>
      <c r="L25" s="50"/>
    </row>
    <row r="26" spans="1:16" ht="17.100000000000001" customHeight="1" x14ac:dyDescent="0.2">
      <c r="A26" s="47" t="str">
        <f t="shared" si="2"/>
        <v/>
      </c>
      <c r="B26" s="49" t="s">
        <v>65</v>
      </c>
      <c r="C26" s="48" t="str">
        <f t="shared" si="3"/>
        <v/>
      </c>
      <c r="D26" s="32" t="s">
        <v>66</v>
      </c>
      <c r="E26" s="45"/>
      <c r="F26" s="45"/>
      <c r="G26" s="38" t="str">
        <f t="shared" si="0"/>
        <v/>
      </c>
      <c r="H26" s="37" t="str">
        <f t="shared" si="1"/>
        <v/>
      </c>
      <c r="I26" s="39"/>
      <c r="J26" s="32"/>
      <c r="K26" s="32"/>
      <c r="L26" s="50"/>
    </row>
    <row r="27" spans="1:16" ht="17.100000000000001" customHeight="1" x14ac:dyDescent="0.2">
      <c r="A27" s="47" t="str">
        <f t="shared" si="2"/>
        <v/>
      </c>
      <c r="B27" s="49" t="s">
        <v>65</v>
      </c>
      <c r="C27" s="48" t="str">
        <f t="shared" si="3"/>
        <v/>
      </c>
      <c r="D27" s="32" t="s">
        <v>66</v>
      </c>
      <c r="E27" s="45"/>
      <c r="F27" s="45"/>
      <c r="G27" s="38" t="str">
        <f t="shared" si="0"/>
        <v/>
      </c>
      <c r="H27" s="37" t="str">
        <f t="shared" si="1"/>
        <v/>
      </c>
      <c r="I27" s="39"/>
      <c r="J27" s="32"/>
      <c r="K27" s="32"/>
      <c r="L27" s="50"/>
    </row>
    <row r="28" spans="1:16" ht="17.100000000000001" customHeight="1" x14ac:dyDescent="0.2">
      <c r="A28" s="47" t="str">
        <f t="shared" si="2"/>
        <v/>
      </c>
      <c r="B28" s="49" t="s">
        <v>65</v>
      </c>
      <c r="C28" s="48" t="str">
        <f t="shared" si="3"/>
        <v/>
      </c>
      <c r="D28" s="32" t="s">
        <v>66</v>
      </c>
      <c r="E28" s="45"/>
      <c r="F28" s="45"/>
      <c r="G28" s="38" t="str">
        <f t="shared" si="0"/>
        <v/>
      </c>
      <c r="H28" s="37" t="str">
        <f t="shared" si="1"/>
        <v/>
      </c>
      <c r="I28" s="39"/>
      <c r="J28" s="32"/>
      <c r="K28" s="32"/>
      <c r="L28" s="50"/>
    </row>
    <row r="29" spans="1:16" ht="17.100000000000001" customHeight="1" x14ac:dyDescent="0.2">
      <c r="A29" s="47" t="str">
        <f t="shared" si="2"/>
        <v/>
      </c>
      <c r="B29" s="49" t="s">
        <v>65</v>
      </c>
      <c r="C29" s="48" t="str">
        <f t="shared" si="3"/>
        <v/>
      </c>
      <c r="D29" s="32" t="s">
        <v>66</v>
      </c>
      <c r="E29" s="45"/>
      <c r="F29" s="45"/>
      <c r="G29" s="38" t="str">
        <f t="shared" si="0"/>
        <v/>
      </c>
      <c r="H29" s="37" t="str">
        <f t="shared" si="1"/>
        <v/>
      </c>
      <c r="I29" s="39"/>
      <c r="J29" s="32"/>
      <c r="K29" s="32"/>
      <c r="L29" s="50"/>
    </row>
    <row r="30" spans="1:16" ht="5.0999999999999996" customHeight="1" x14ac:dyDescent="0.2">
      <c r="A30" s="33"/>
      <c r="B30" s="33"/>
      <c r="D30" s="33"/>
      <c r="L30" s="33"/>
    </row>
    <row r="31" spans="1:16" ht="16.95" customHeight="1" x14ac:dyDescent="0.2">
      <c r="A31" s="66" t="s">
        <v>60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64</v>
      </c>
      <c r="P31" s="29">
        <f>COUNTIF(H10:H29,"×")</f>
        <v>0</v>
      </c>
    </row>
    <row r="32" spans="1:16" ht="16.95" customHeight="1" x14ac:dyDescent="0.2"/>
    <row r="33" ht="16.95" customHeight="1" x14ac:dyDescent="0.2"/>
    <row r="34" ht="16.95" customHeight="1" x14ac:dyDescent="0.2"/>
    <row r="35" ht="16.95" customHeight="1" x14ac:dyDescent="0.2"/>
    <row r="36" ht="16.95" customHeight="1" x14ac:dyDescent="0.2"/>
    <row r="37" ht="16.95" customHeight="1" x14ac:dyDescent="0.2"/>
    <row r="38" ht="16.95" customHeight="1" x14ac:dyDescent="0.2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dimension ref="A1:O58"/>
  <sheetViews>
    <sheetView view="pageBreakPreview" zoomScaleNormal="100" zoomScaleSheetLayoutView="100" workbookViewId="0">
      <pane ySplit="9" topLeftCell="A38" activePane="bottomLeft" state="frozen"/>
      <selection pane="bottomLeft" activeCell="K2" sqref="K2"/>
    </sheetView>
  </sheetViews>
  <sheetFormatPr defaultColWidth="10" defaultRowHeight="13.2" x14ac:dyDescent="0.2"/>
  <cols>
    <col min="1" max="2" width="8.88671875" style="29" customWidth="1"/>
    <col min="3" max="3" width="13.88671875" style="33" customWidth="1"/>
    <col min="4" max="4" width="5.44140625" style="29" customWidth="1"/>
    <col min="5" max="5" width="13.88671875" style="33" customWidth="1"/>
    <col min="6" max="10" width="11.21875" style="33" customWidth="1"/>
    <col min="11" max="11" width="22.33203125" style="29" customWidth="1"/>
    <col min="12" max="13" width="9.77734375" style="29" customWidth="1"/>
    <col min="14" max="14" width="10.44140625" style="29" customWidth="1"/>
    <col min="15" max="15" width="16" style="29" customWidth="1"/>
    <col min="16" max="16" width="14.88671875" style="29" customWidth="1"/>
    <col min="17" max="17" width="12.77734375" style="29" customWidth="1"/>
    <col min="18" max="118" width="9.77734375" style="29" customWidth="1"/>
    <col min="119" max="16384" width="10" style="29"/>
  </cols>
  <sheetData>
    <row r="1" spans="1:15" ht="16.2" customHeight="1" thickBot="1" x14ac:dyDescent="0.25">
      <c r="A1" s="28" t="s">
        <v>49</v>
      </c>
      <c r="I1" s="29"/>
      <c r="J1" s="33" t="s">
        <v>53</v>
      </c>
      <c r="K1" s="46">
        <v>46113</v>
      </c>
      <c r="N1" s="41" t="s">
        <v>45</v>
      </c>
      <c r="O1" s="31">
        <f>K1-WEEKDAY(K1,3)</f>
        <v>46111</v>
      </c>
    </row>
    <row r="2" spans="1:15" ht="16.2" customHeight="1" x14ac:dyDescent="0.2">
      <c r="A2" s="28"/>
      <c r="I2" s="41"/>
    </row>
    <row r="3" spans="1:15" ht="16.5" customHeight="1" x14ac:dyDescent="0.2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 x14ac:dyDescent="0.2">
      <c r="A4" s="60" t="s">
        <v>67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 x14ac:dyDescent="0.2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 x14ac:dyDescent="0.2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 x14ac:dyDescent="0.2">
      <c r="A7" s="28"/>
    </row>
    <row r="8" spans="1:15" ht="16.5" customHeight="1" x14ac:dyDescent="0.2">
      <c r="A8" s="61" t="s">
        <v>43</v>
      </c>
      <c r="B8" s="62"/>
      <c r="C8" s="62"/>
      <c r="D8" s="62"/>
      <c r="E8" s="67"/>
      <c r="F8" s="69" t="s">
        <v>21</v>
      </c>
      <c r="G8" s="65" t="s">
        <v>52</v>
      </c>
      <c r="H8" s="65" t="s">
        <v>26</v>
      </c>
      <c r="I8" s="65" t="s">
        <v>25</v>
      </c>
      <c r="J8" s="65" t="s">
        <v>54</v>
      </c>
      <c r="K8" s="72" t="s">
        <v>50</v>
      </c>
    </row>
    <row r="9" spans="1:15" ht="16.5" customHeight="1" x14ac:dyDescent="0.2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00000000000001" customHeight="1" x14ac:dyDescent="0.2">
      <c r="A10" s="35">
        <f t="shared" ref="A10:A49" si="0">MONTH(C10)</f>
        <v>3</v>
      </c>
      <c r="B10" s="36">
        <f t="shared" ref="B10:B49" si="1">WEEKNUM(C10,2)-WEEKNUM(DATE(YEAR(C10),MONTH(C10),1),2)+1</f>
        <v>6</v>
      </c>
      <c r="C10" s="42">
        <f>O1</f>
        <v>46111</v>
      </c>
      <c r="D10" s="32" t="s">
        <v>44</v>
      </c>
      <c r="E10" s="43">
        <f>C10+6</f>
        <v>46117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 x14ac:dyDescent="0.2">
      <c r="A11" s="35">
        <f t="shared" si="0"/>
        <v>4</v>
      </c>
      <c r="B11" s="36">
        <f t="shared" si="1"/>
        <v>2</v>
      </c>
      <c r="C11" s="42">
        <f>C10+7</f>
        <v>46118</v>
      </c>
      <c r="D11" s="32" t="s">
        <v>44</v>
      </c>
      <c r="E11" s="43">
        <f>C11+6</f>
        <v>46124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 x14ac:dyDescent="0.2">
      <c r="A12" s="35">
        <f t="shared" si="0"/>
        <v>4</v>
      </c>
      <c r="B12" s="36">
        <f t="shared" si="1"/>
        <v>3</v>
      </c>
      <c r="C12" s="42">
        <f t="shared" ref="C12:C41" si="4">C11+7</f>
        <v>46125</v>
      </c>
      <c r="D12" s="32" t="s">
        <v>44</v>
      </c>
      <c r="E12" s="43">
        <f>C12+6</f>
        <v>46131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 x14ac:dyDescent="0.2">
      <c r="A13" s="35">
        <f t="shared" si="0"/>
        <v>4</v>
      </c>
      <c r="B13" s="36">
        <f t="shared" si="1"/>
        <v>4</v>
      </c>
      <c r="C13" s="42">
        <f t="shared" si="4"/>
        <v>46132</v>
      </c>
      <c r="D13" s="32" t="s">
        <v>44</v>
      </c>
      <c r="E13" s="43">
        <f t="shared" ref="E13:E41" si="5">C13+6</f>
        <v>46138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 x14ac:dyDescent="0.2">
      <c r="A14" s="35">
        <f t="shared" si="0"/>
        <v>4</v>
      </c>
      <c r="B14" s="36">
        <f t="shared" si="1"/>
        <v>5</v>
      </c>
      <c r="C14" s="42">
        <f t="shared" si="4"/>
        <v>46139</v>
      </c>
      <c r="D14" s="32" t="s">
        <v>44</v>
      </c>
      <c r="E14" s="43">
        <f t="shared" si="5"/>
        <v>46145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 x14ac:dyDescent="0.2">
      <c r="A15" s="35">
        <f t="shared" si="0"/>
        <v>5</v>
      </c>
      <c r="B15" s="36">
        <f t="shared" si="1"/>
        <v>2</v>
      </c>
      <c r="C15" s="42">
        <f t="shared" si="4"/>
        <v>46146</v>
      </c>
      <c r="D15" s="32" t="s">
        <v>44</v>
      </c>
      <c r="E15" s="43">
        <f t="shared" si="5"/>
        <v>46152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 x14ac:dyDescent="0.2">
      <c r="A16" s="35">
        <f t="shared" si="0"/>
        <v>5</v>
      </c>
      <c r="B16" s="36">
        <f t="shared" si="1"/>
        <v>3</v>
      </c>
      <c r="C16" s="42">
        <f t="shared" si="4"/>
        <v>46153</v>
      </c>
      <c r="D16" s="32" t="s">
        <v>44</v>
      </c>
      <c r="E16" s="43">
        <f t="shared" si="5"/>
        <v>46159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 x14ac:dyDescent="0.2">
      <c r="A17" s="35">
        <f t="shared" si="0"/>
        <v>5</v>
      </c>
      <c r="B17" s="36">
        <f t="shared" si="1"/>
        <v>4</v>
      </c>
      <c r="C17" s="42">
        <f t="shared" si="4"/>
        <v>46160</v>
      </c>
      <c r="D17" s="32" t="s">
        <v>44</v>
      </c>
      <c r="E17" s="43">
        <f t="shared" si="5"/>
        <v>46166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 x14ac:dyDescent="0.2">
      <c r="A18" s="35">
        <f t="shared" si="0"/>
        <v>5</v>
      </c>
      <c r="B18" s="36">
        <f t="shared" si="1"/>
        <v>5</v>
      </c>
      <c r="C18" s="42">
        <f t="shared" si="4"/>
        <v>46167</v>
      </c>
      <c r="D18" s="32" t="s">
        <v>44</v>
      </c>
      <c r="E18" s="43">
        <f t="shared" si="5"/>
        <v>46173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 x14ac:dyDescent="0.2">
      <c r="A19" s="35">
        <f t="shared" si="0"/>
        <v>6</v>
      </c>
      <c r="B19" s="36">
        <f t="shared" si="1"/>
        <v>1</v>
      </c>
      <c r="C19" s="42">
        <f t="shared" si="4"/>
        <v>46174</v>
      </c>
      <c r="D19" s="32" t="s">
        <v>44</v>
      </c>
      <c r="E19" s="43">
        <f t="shared" si="5"/>
        <v>46180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 x14ac:dyDescent="0.2">
      <c r="A20" s="35">
        <f t="shared" si="0"/>
        <v>6</v>
      </c>
      <c r="B20" s="36">
        <f t="shared" si="1"/>
        <v>2</v>
      </c>
      <c r="C20" s="42">
        <f t="shared" si="4"/>
        <v>46181</v>
      </c>
      <c r="D20" s="32" t="s">
        <v>44</v>
      </c>
      <c r="E20" s="43">
        <f t="shared" si="5"/>
        <v>46187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 x14ac:dyDescent="0.2">
      <c r="A21" s="35">
        <f t="shared" si="0"/>
        <v>6</v>
      </c>
      <c r="B21" s="36">
        <f t="shared" si="1"/>
        <v>3</v>
      </c>
      <c r="C21" s="42">
        <f t="shared" si="4"/>
        <v>46188</v>
      </c>
      <c r="D21" s="32" t="s">
        <v>44</v>
      </c>
      <c r="E21" s="43">
        <f t="shared" si="5"/>
        <v>46194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 x14ac:dyDescent="0.2">
      <c r="A22" s="35">
        <f t="shared" si="0"/>
        <v>6</v>
      </c>
      <c r="B22" s="36">
        <f t="shared" si="1"/>
        <v>4</v>
      </c>
      <c r="C22" s="42">
        <f t="shared" si="4"/>
        <v>46195</v>
      </c>
      <c r="D22" s="32" t="s">
        <v>44</v>
      </c>
      <c r="E22" s="43">
        <f t="shared" si="5"/>
        <v>46201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 x14ac:dyDescent="0.2">
      <c r="A23" s="35">
        <f t="shared" si="0"/>
        <v>6</v>
      </c>
      <c r="B23" s="36">
        <f t="shared" si="1"/>
        <v>5</v>
      </c>
      <c r="C23" s="42">
        <f t="shared" si="4"/>
        <v>46202</v>
      </c>
      <c r="D23" s="32" t="s">
        <v>44</v>
      </c>
      <c r="E23" s="43">
        <f t="shared" si="5"/>
        <v>46208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 x14ac:dyDescent="0.2">
      <c r="A24" s="35">
        <f t="shared" si="0"/>
        <v>7</v>
      </c>
      <c r="B24" s="36">
        <f t="shared" si="1"/>
        <v>2</v>
      </c>
      <c r="C24" s="42">
        <f t="shared" si="4"/>
        <v>46209</v>
      </c>
      <c r="D24" s="32" t="s">
        <v>44</v>
      </c>
      <c r="E24" s="43">
        <f t="shared" si="5"/>
        <v>46215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 x14ac:dyDescent="0.2">
      <c r="A25" s="35">
        <f t="shared" si="0"/>
        <v>7</v>
      </c>
      <c r="B25" s="36">
        <f t="shared" si="1"/>
        <v>3</v>
      </c>
      <c r="C25" s="42">
        <f t="shared" si="4"/>
        <v>46216</v>
      </c>
      <c r="D25" s="32" t="s">
        <v>44</v>
      </c>
      <c r="E25" s="43">
        <f t="shared" si="5"/>
        <v>46222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 x14ac:dyDescent="0.2">
      <c r="A26" s="35">
        <f t="shared" si="0"/>
        <v>7</v>
      </c>
      <c r="B26" s="36">
        <f t="shared" si="1"/>
        <v>4</v>
      </c>
      <c r="C26" s="42">
        <f t="shared" si="4"/>
        <v>46223</v>
      </c>
      <c r="D26" s="32" t="s">
        <v>44</v>
      </c>
      <c r="E26" s="43">
        <f t="shared" si="5"/>
        <v>46229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 x14ac:dyDescent="0.2">
      <c r="A27" s="35">
        <f t="shared" si="0"/>
        <v>7</v>
      </c>
      <c r="B27" s="36">
        <f t="shared" si="1"/>
        <v>5</v>
      </c>
      <c r="C27" s="42">
        <f t="shared" si="4"/>
        <v>46230</v>
      </c>
      <c r="D27" s="32" t="s">
        <v>44</v>
      </c>
      <c r="E27" s="43">
        <f t="shared" si="5"/>
        <v>46236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 x14ac:dyDescent="0.2">
      <c r="A28" s="35">
        <f t="shared" si="0"/>
        <v>8</v>
      </c>
      <c r="B28" s="36">
        <f t="shared" si="1"/>
        <v>2</v>
      </c>
      <c r="C28" s="42">
        <f t="shared" si="4"/>
        <v>46237</v>
      </c>
      <c r="D28" s="32" t="s">
        <v>44</v>
      </c>
      <c r="E28" s="43">
        <f t="shared" si="5"/>
        <v>46243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 x14ac:dyDescent="0.2">
      <c r="A29" s="35">
        <f t="shared" si="0"/>
        <v>8</v>
      </c>
      <c r="B29" s="36">
        <f t="shared" si="1"/>
        <v>3</v>
      </c>
      <c r="C29" s="42">
        <f t="shared" si="4"/>
        <v>46244</v>
      </c>
      <c r="D29" s="32" t="s">
        <v>44</v>
      </c>
      <c r="E29" s="43">
        <f t="shared" si="5"/>
        <v>46250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 x14ac:dyDescent="0.2">
      <c r="A30" s="35">
        <f t="shared" si="0"/>
        <v>8</v>
      </c>
      <c r="B30" s="36">
        <f t="shared" si="1"/>
        <v>4</v>
      </c>
      <c r="C30" s="42">
        <f t="shared" si="4"/>
        <v>46251</v>
      </c>
      <c r="D30" s="32" t="s">
        <v>44</v>
      </c>
      <c r="E30" s="43">
        <f t="shared" si="5"/>
        <v>46257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 x14ac:dyDescent="0.2">
      <c r="A31" s="35">
        <f t="shared" si="0"/>
        <v>8</v>
      </c>
      <c r="B31" s="36">
        <f t="shared" si="1"/>
        <v>5</v>
      </c>
      <c r="C31" s="42">
        <f t="shared" si="4"/>
        <v>46258</v>
      </c>
      <c r="D31" s="32" t="s">
        <v>44</v>
      </c>
      <c r="E31" s="43">
        <f t="shared" si="5"/>
        <v>46264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 x14ac:dyDescent="0.2">
      <c r="A32" s="35">
        <f t="shared" si="0"/>
        <v>8</v>
      </c>
      <c r="B32" s="36">
        <f t="shared" si="1"/>
        <v>6</v>
      </c>
      <c r="C32" s="42">
        <f t="shared" si="4"/>
        <v>46265</v>
      </c>
      <c r="D32" s="32" t="s">
        <v>44</v>
      </c>
      <c r="E32" s="43">
        <f t="shared" si="5"/>
        <v>46271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 x14ac:dyDescent="0.2">
      <c r="A33" s="35">
        <f t="shared" si="0"/>
        <v>9</v>
      </c>
      <c r="B33" s="36">
        <f t="shared" si="1"/>
        <v>2</v>
      </c>
      <c r="C33" s="42">
        <f t="shared" si="4"/>
        <v>46272</v>
      </c>
      <c r="D33" s="32" t="s">
        <v>44</v>
      </c>
      <c r="E33" s="43">
        <f t="shared" si="5"/>
        <v>46278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 x14ac:dyDescent="0.2">
      <c r="A34" s="35">
        <f t="shared" si="0"/>
        <v>9</v>
      </c>
      <c r="B34" s="36">
        <f t="shared" si="1"/>
        <v>3</v>
      </c>
      <c r="C34" s="42">
        <f t="shared" si="4"/>
        <v>46279</v>
      </c>
      <c r="D34" s="32" t="s">
        <v>44</v>
      </c>
      <c r="E34" s="43">
        <f t="shared" si="5"/>
        <v>46285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 x14ac:dyDescent="0.2">
      <c r="A35" s="35">
        <f t="shared" si="0"/>
        <v>9</v>
      </c>
      <c r="B35" s="36">
        <f t="shared" si="1"/>
        <v>4</v>
      </c>
      <c r="C35" s="42">
        <f t="shared" si="4"/>
        <v>46286</v>
      </c>
      <c r="D35" s="32" t="s">
        <v>44</v>
      </c>
      <c r="E35" s="43">
        <f t="shared" si="5"/>
        <v>46292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 x14ac:dyDescent="0.2">
      <c r="A36" s="35">
        <f t="shared" si="0"/>
        <v>9</v>
      </c>
      <c r="B36" s="36">
        <f t="shared" si="1"/>
        <v>5</v>
      </c>
      <c r="C36" s="42">
        <f t="shared" si="4"/>
        <v>46293</v>
      </c>
      <c r="D36" s="32" t="s">
        <v>44</v>
      </c>
      <c r="E36" s="43">
        <f t="shared" si="5"/>
        <v>46299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 x14ac:dyDescent="0.2">
      <c r="A37" s="35">
        <f t="shared" si="0"/>
        <v>10</v>
      </c>
      <c r="B37" s="36">
        <f t="shared" si="1"/>
        <v>2</v>
      </c>
      <c r="C37" s="42">
        <f t="shared" si="4"/>
        <v>46300</v>
      </c>
      <c r="D37" s="32" t="s">
        <v>44</v>
      </c>
      <c r="E37" s="43">
        <f t="shared" si="5"/>
        <v>46306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 x14ac:dyDescent="0.2">
      <c r="A38" s="35">
        <f t="shared" si="0"/>
        <v>10</v>
      </c>
      <c r="B38" s="36">
        <f t="shared" si="1"/>
        <v>3</v>
      </c>
      <c r="C38" s="42">
        <f t="shared" si="4"/>
        <v>46307</v>
      </c>
      <c r="D38" s="32" t="s">
        <v>44</v>
      </c>
      <c r="E38" s="43">
        <f t="shared" si="5"/>
        <v>46313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 x14ac:dyDescent="0.2">
      <c r="A39" s="35">
        <f t="shared" si="0"/>
        <v>10</v>
      </c>
      <c r="B39" s="36">
        <f t="shared" si="1"/>
        <v>4</v>
      </c>
      <c r="C39" s="42">
        <f t="shared" si="4"/>
        <v>46314</v>
      </c>
      <c r="D39" s="32" t="s">
        <v>44</v>
      </c>
      <c r="E39" s="43">
        <f t="shared" si="5"/>
        <v>46320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 x14ac:dyDescent="0.2">
      <c r="A40" s="35">
        <f t="shared" si="0"/>
        <v>10</v>
      </c>
      <c r="B40" s="36">
        <f t="shared" si="1"/>
        <v>5</v>
      </c>
      <c r="C40" s="42">
        <f t="shared" si="4"/>
        <v>46321</v>
      </c>
      <c r="D40" s="32" t="s">
        <v>44</v>
      </c>
      <c r="E40" s="43">
        <f t="shared" si="5"/>
        <v>46327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 x14ac:dyDescent="0.2">
      <c r="A41" s="35">
        <f t="shared" si="0"/>
        <v>11</v>
      </c>
      <c r="B41" s="36">
        <f t="shared" si="1"/>
        <v>2</v>
      </c>
      <c r="C41" s="42">
        <f t="shared" si="4"/>
        <v>46328</v>
      </c>
      <c r="D41" s="32" t="s">
        <v>44</v>
      </c>
      <c r="E41" s="43">
        <f t="shared" si="5"/>
        <v>46334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 x14ac:dyDescent="0.2">
      <c r="A42" s="35">
        <f t="shared" si="0"/>
        <v>11</v>
      </c>
      <c r="B42" s="36">
        <f t="shared" si="1"/>
        <v>3</v>
      </c>
      <c r="C42" s="42">
        <f t="shared" ref="C42:C49" si="7">C41+7</f>
        <v>46335</v>
      </c>
      <c r="D42" s="32" t="s">
        <v>44</v>
      </c>
      <c r="E42" s="43">
        <f t="shared" ref="E42:E49" si="8">C42+6</f>
        <v>46341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 x14ac:dyDescent="0.2">
      <c r="A43" s="35">
        <f t="shared" si="0"/>
        <v>11</v>
      </c>
      <c r="B43" s="36">
        <f t="shared" si="1"/>
        <v>4</v>
      </c>
      <c r="C43" s="42">
        <f t="shared" si="7"/>
        <v>46342</v>
      </c>
      <c r="D43" s="32" t="s">
        <v>44</v>
      </c>
      <c r="E43" s="43">
        <f t="shared" si="8"/>
        <v>46348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 x14ac:dyDescent="0.2">
      <c r="A44" s="35">
        <f t="shared" si="0"/>
        <v>11</v>
      </c>
      <c r="B44" s="36">
        <f t="shared" si="1"/>
        <v>5</v>
      </c>
      <c r="C44" s="42">
        <f t="shared" si="7"/>
        <v>46349</v>
      </c>
      <c r="D44" s="32" t="s">
        <v>44</v>
      </c>
      <c r="E44" s="43">
        <f t="shared" si="8"/>
        <v>46355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 x14ac:dyDescent="0.2">
      <c r="A45" s="35">
        <f t="shared" si="0"/>
        <v>11</v>
      </c>
      <c r="B45" s="36">
        <f t="shared" si="1"/>
        <v>6</v>
      </c>
      <c r="C45" s="42">
        <f t="shared" si="7"/>
        <v>46356</v>
      </c>
      <c r="D45" s="32" t="s">
        <v>44</v>
      </c>
      <c r="E45" s="43">
        <f t="shared" si="8"/>
        <v>46362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 x14ac:dyDescent="0.2">
      <c r="A46" s="35">
        <f t="shared" si="0"/>
        <v>12</v>
      </c>
      <c r="B46" s="36">
        <f t="shared" si="1"/>
        <v>2</v>
      </c>
      <c r="C46" s="42">
        <f t="shared" si="7"/>
        <v>46363</v>
      </c>
      <c r="D46" s="32" t="s">
        <v>44</v>
      </c>
      <c r="E46" s="43">
        <f t="shared" si="8"/>
        <v>46369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 x14ac:dyDescent="0.2">
      <c r="A47" s="35">
        <f t="shared" si="0"/>
        <v>12</v>
      </c>
      <c r="B47" s="36">
        <f t="shared" si="1"/>
        <v>3</v>
      </c>
      <c r="C47" s="42">
        <f t="shared" si="7"/>
        <v>46370</v>
      </c>
      <c r="D47" s="32" t="s">
        <v>44</v>
      </c>
      <c r="E47" s="43">
        <f t="shared" si="8"/>
        <v>46376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 x14ac:dyDescent="0.2">
      <c r="A48" s="35">
        <f t="shared" si="0"/>
        <v>12</v>
      </c>
      <c r="B48" s="36">
        <f t="shared" si="1"/>
        <v>4</v>
      </c>
      <c r="C48" s="42">
        <f t="shared" si="7"/>
        <v>46377</v>
      </c>
      <c r="D48" s="32" t="s">
        <v>44</v>
      </c>
      <c r="E48" s="43">
        <f t="shared" si="8"/>
        <v>46383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 x14ac:dyDescent="0.2">
      <c r="A49" s="35">
        <f t="shared" si="0"/>
        <v>12</v>
      </c>
      <c r="B49" s="36">
        <f t="shared" si="1"/>
        <v>5</v>
      </c>
      <c r="C49" s="42">
        <f t="shared" si="7"/>
        <v>46384</v>
      </c>
      <c r="D49" s="32" t="s">
        <v>44</v>
      </c>
      <c r="E49" s="43">
        <f t="shared" si="8"/>
        <v>46390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 x14ac:dyDescent="0.2">
      <c r="A50" s="33"/>
      <c r="B50" s="33"/>
      <c r="D50" s="33"/>
      <c r="K50" s="33"/>
    </row>
    <row r="51" spans="1:15" ht="16.95" customHeight="1" x14ac:dyDescent="0.2">
      <c r="A51" s="66" t="s">
        <v>60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59</v>
      </c>
      <c r="O51" s="29">
        <f>COUNTIF(J10:J49,"×")</f>
        <v>0</v>
      </c>
    </row>
    <row r="52" spans="1:15" ht="16.95" customHeight="1" x14ac:dyDescent="0.2"/>
    <row r="53" spans="1:15" ht="16.95" customHeight="1" x14ac:dyDescent="0.2"/>
    <row r="54" spans="1:15" ht="16.95" customHeight="1" x14ac:dyDescent="0.2"/>
    <row r="55" spans="1:15" ht="16.95" customHeight="1" x14ac:dyDescent="0.2"/>
    <row r="56" spans="1:15" ht="16.95" customHeight="1" x14ac:dyDescent="0.2"/>
    <row r="57" spans="1:15" ht="16.95" customHeight="1" x14ac:dyDescent="0.2"/>
    <row r="58" spans="1:15" ht="16.95" customHeight="1" x14ac:dyDescent="0.2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R32"/>
  <sheetViews>
    <sheetView view="pageBreakPreview" topLeftCell="A11" zoomScaleNormal="100" zoomScaleSheetLayoutView="100" workbookViewId="0">
      <selection activeCell="Q2" sqref="Q2"/>
    </sheetView>
  </sheetViews>
  <sheetFormatPr defaultColWidth="7.33203125" defaultRowHeight="18.75" customHeight="1" x14ac:dyDescent="0.2"/>
  <sheetData>
    <row r="1" spans="1:18" ht="16.5" customHeight="1" thickBot="1" x14ac:dyDescent="0.25">
      <c r="A1" s="1" t="s">
        <v>68</v>
      </c>
      <c r="E1" s="1"/>
      <c r="O1" t="s">
        <v>35</v>
      </c>
      <c r="P1" s="11"/>
      <c r="Q1" s="91">
        <v>46113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67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55</v>
      </c>
      <c r="M8" s="65" t="s">
        <v>26</v>
      </c>
      <c r="N8" s="65" t="s">
        <v>25</v>
      </c>
      <c r="O8" s="65" t="s">
        <v>48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3</v>
      </c>
      <c r="B10" s="77">
        <f>WEEKNUM(D10,2)-WEEKNUM(DATE(YEAR(D10),MONTH(D10),1),2)+1</f>
        <v>6</v>
      </c>
      <c r="C10" s="18" t="s">
        <v>0</v>
      </c>
      <c r="D10" s="9">
        <f>Q1-WEEKDAY(Q1,3)</f>
        <v>46111</v>
      </c>
      <c r="E10" s="9">
        <f>D10+1</f>
        <v>46112</v>
      </c>
      <c r="F10" s="9">
        <f t="shared" ref="F10:J10" si="0">E10+1</f>
        <v>46113</v>
      </c>
      <c r="G10" s="9">
        <f t="shared" si="0"/>
        <v>46114</v>
      </c>
      <c r="H10" s="9">
        <f t="shared" si="0"/>
        <v>46115</v>
      </c>
      <c r="I10" s="9">
        <f t="shared" si="0"/>
        <v>46116</v>
      </c>
      <c r="J10" s="9">
        <f t="shared" si="0"/>
        <v>46117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4</v>
      </c>
      <c r="B13" s="77">
        <f>WEEKNUM(D13,2)-WEEKNUM(DATE(YEAR(D13),MONTH(D13),1),2)+1</f>
        <v>2</v>
      </c>
      <c r="C13" s="18" t="s">
        <v>0</v>
      </c>
      <c r="D13" s="9">
        <f>J10+1</f>
        <v>46118</v>
      </c>
      <c r="E13" s="9">
        <f>D13+1</f>
        <v>46119</v>
      </c>
      <c r="F13" s="9">
        <f t="shared" ref="F13:J13" si="1">E13+1</f>
        <v>46120</v>
      </c>
      <c r="G13" s="9">
        <f t="shared" si="1"/>
        <v>46121</v>
      </c>
      <c r="H13" s="9">
        <f t="shared" si="1"/>
        <v>46122</v>
      </c>
      <c r="I13" s="9">
        <f t="shared" si="1"/>
        <v>46123</v>
      </c>
      <c r="J13" s="9">
        <f t="shared" si="1"/>
        <v>46124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 x14ac:dyDescent="0.2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4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46125</v>
      </c>
      <c r="E16" s="9">
        <f>D16+1</f>
        <v>46126</v>
      </c>
      <c r="F16" s="9">
        <f t="shared" ref="F16:J16" si="4">E16+1</f>
        <v>46127</v>
      </c>
      <c r="G16" s="9">
        <f t="shared" si="4"/>
        <v>46128</v>
      </c>
      <c r="H16" s="9">
        <f t="shared" si="4"/>
        <v>46129</v>
      </c>
      <c r="I16" s="9">
        <f t="shared" si="4"/>
        <v>46130</v>
      </c>
      <c r="J16" s="9">
        <f t="shared" si="4"/>
        <v>46131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4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46132</v>
      </c>
      <c r="E19" s="9">
        <f>D19+1</f>
        <v>46133</v>
      </c>
      <c r="F19" s="9">
        <f t="shared" ref="F19:J19" si="7">E19+1</f>
        <v>46134</v>
      </c>
      <c r="G19" s="9">
        <f t="shared" si="7"/>
        <v>46135</v>
      </c>
      <c r="H19" s="9">
        <f t="shared" si="7"/>
        <v>46136</v>
      </c>
      <c r="I19" s="9">
        <f t="shared" si="7"/>
        <v>46137</v>
      </c>
      <c r="J19" s="9">
        <f t="shared" si="7"/>
        <v>46138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4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46139</v>
      </c>
      <c r="E22" s="9">
        <f>D22+1</f>
        <v>46140</v>
      </c>
      <c r="F22" s="9">
        <f t="shared" ref="F22:J22" si="10">E22+1</f>
        <v>46141</v>
      </c>
      <c r="G22" s="9">
        <f t="shared" si="10"/>
        <v>46142</v>
      </c>
      <c r="H22" s="9">
        <f t="shared" si="10"/>
        <v>46143</v>
      </c>
      <c r="I22" s="9">
        <f t="shared" si="10"/>
        <v>46144</v>
      </c>
      <c r="J22" s="9">
        <f t="shared" si="10"/>
        <v>46145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</row>
    <row r="32" spans="1:18" ht="16.5" customHeight="1" x14ac:dyDescent="0.2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7" operator="containsText" text="閉所">
      <formula>NOT(ISERROR(SEARCH("閉所",D15)))</formula>
    </cfRule>
    <cfRule type="containsText" dxfId="57" priority="18" operator="containsText" text="作業">
      <formula>NOT(ISERROR(SEARCH("作業",D15)))</formula>
    </cfRule>
    <cfRule type="containsText" dxfId="56" priority="16" operator="containsText" text="雨天">
      <formula>NOT(ISERROR(SEARCH("雨天",D15)))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 xr:uid="{24C627AD-9FB7-4D40-8C00-8169B016DA34}">
      <formula1>$O$4:$O$7</formula1>
    </dataValidation>
    <dataValidation type="list" allowBlank="1" showInputMessage="1" showErrorMessage="1" sqref="D23:J23 D11:J11 D14:J14 D17:J17 D20:J20 D26:J26" xr:uid="{D42822DC-3D1B-4562-9D5F-C5945E0D7514}">
      <formula1>$M$5:$M$7</formula1>
    </dataValidation>
    <dataValidation type="list" allowBlank="1" showInputMessage="1" showErrorMessage="1" sqref="D24:J24 D21:J21 D15:J15 D18:J18 D12:J12 D27:J27" xr:uid="{8AC1A5E0-F0F0-485A-AC0E-D07AB2646C3D}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5C2F-D98B-47D9-9667-ECDA2DAAF5AD}">
  <sheetPr>
    <pageSetUpPr fitToPage="1"/>
  </sheetPr>
  <dimension ref="A1:R32"/>
  <sheetViews>
    <sheetView topLeftCell="A11" zoomScaleNormal="100" workbookViewId="0">
      <selection activeCell="Q2" sqref="Q2"/>
    </sheetView>
  </sheetViews>
  <sheetFormatPr defaultColWidth="7.33203125" defaultRowHeight="18.75" customHeight="1" x14ac:dyDescent="0.2"/>
  <sheetData>
    <row r="1" spans="1:18" ht="16.5" customHeight="1" thickBot="1" x14ac:dyDescent="0.25">
      <c r="A1" s="1" t="s">
        <v>68</v>
      </c>
      <c r="E1" s="1"/>
      <c r="O1" t="s">
        <v>35</v>
      </c>
      <c r="P1" s="11"/>
      <c r="Q1" s="91">
        <v>46113</v>
      </c>
      <c r="R1" s="92"/>
    </row>
    <row r="2" spans="1:18" ht="16.5" customHeight="1" x14ac:dyDescent="0.2">
      <c r="A2" s="1"/>
      <c r="E2" s="1"/>
    </row>
    <row r="3" spans="1:18" ht="16.5" customHeight="1" x14ac:dyDescent="0.2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28</v>
      </c>
      <c r="O3" s="14"/>
      <c r="P3" s="12"/>
      <c r="Q3" s="13" t="s">
        <v>29</v>
      </c>
      <c r="R3" s="14"/>
    </row>
    <row r="4" spans="1:18" ht="16.5" customHeight="1" x14ac:dyDescent="0.2">
      <c r="A4" s="97" t="s">
        <v>67</v>
      </c>
      <c r="B4" s="97"/>
      <c r="C4" s="90"/>
      <c r="D4" s="90"/>
      <c r="E4" s="90"/>
      <c r="F4" s="90"/>
      <c r="G4" s="90"/>
      <c r="H4" s="90"/>
      <c r="I4" s="90"/>
      <c r="M4" s="15" t="s">
        <v>24</v>
      </c>
      <c r="N4" s="16" t="s">
        <v>46</v>
      </c>
      <c r="O4" s="17"/>
      <c r="P4" s="15" t="s">
        <v>31</v>
      </c>
      <c r="Q4" s="16" t="s">
        <v>5</v>
      </c>
      <c r="R4" s="17"/>
    </row>
    <row r="5" spans="1:18" ht="16.5" customHeight="1" x14ac:dyDescent="0.2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30</v>
      </c>
      <c r="Q5" s="16" t="s">
        <v>33</v>
      </c>
      <c r="R5" s="17"/>
    </row>
    <row r="6" spans="1:18" ht="16.5" customHeight="1" x14ac:dyDescent="0.2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23</v>
      </c>
      <c r="N6" s="16" t="s">
        <v>27</v>
      </c>
      <c r="O6" s="17"/>
      <c r="P6" s="15" t="s">
        <v>32</v>
      </c>
      <c r="Q6" s="16" t="s">
        <v>34</v>
      </c>
      <c r="R6" s="17"/>
    </row>
    <row r="7" spans="1:18" ht="16.5" customHeight="1" x14ac:dyDescent="0.2"/>
    <row r="8" spans="1:18" ht="16.5" customHeight="1" x14ac:dyDescent="0.2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18</v>
      </c>
      <c r="H8" s="89" t="s">
        <v>19</v>
      </c>
      <c r="I8" s="80" t="s">
        <v>12</v>
      </c>
      <c r="J8" s="81" t="s">
        <v>3</v>
      </c>
      <c r="K8" s="65" t="s">
        <v>21</v>
      </c>
      <c r="L8" s="65" t="s">
        <v>55</v>
      </c>
      <c r="M8" s="65" t="s">
        <v>26</v>
      </c>
      <c r="N8" s="65" t="s">
        <v>25</v>
      </c>
      <c r="O8" s="65" t="s">
        <v>48</v>
      </c>
      <c r="P8" s="65" t="s">
        <v>20</v>
      </c>
      <c r="Q8" s="65" t="s">
        <v>36</v>
      </c>
      <c r="R8" s="65"/>
    </row>
    <row r="9" spans="1:18" ht="16.5" customHeight="1" x14ac:dyDescent="0.2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37</v>
      </c>
      <c r="R9" s="10" t="s">
        <v>38</v>
      </c>
    </row>
    <row r="10" spans="1:18" ht="16.5" customHeight="1" x14ac:dyDescent="0.2">
      <c r="A10" s="74">
        <f>MONTH(D10)</f>
        <v>3</v>
      </c>
      <c r="B10" s="77">
        <f>WEEKNUM(D10,2)-WEEKNUM(DATE(YEAR(D10),MONTH(D10),1),2)+1</f>
        <v>6</v>
      </c>
      <c r="C10" s="18" t="s">
        <v>0</v>
      </c>
      <c r="D10" s="9">
        <f>Q1-WEEKDAY(Q1,3)</f>
        <v>46111</v>
      </c>
      <c r="E10" s="9">
        <f>D10+1</f>
        <v>46112</v>
      </c>
      <c r="F10" s="9">
        <f t="shared" ref="F10:J10" si="0">E10+1</f>
        <v>46113</v>
      </c>
      <c r="G10" s="9">
        <f t="shared" si="0"/>
        <v>46114</v>
      </c>
      <c r="H10" s="9">
        <f t="shared" si="0"/>
        <v>46115</v>
      </c>
      <c r="I10" s="9">
        <f t="shared" si="0"/>
        <v>46116</v>
      </c>
      <c r="J10" s="9">
        <f t="shared" si="0"/>
        <v>46117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 x14ac:dyDescent="0.2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94"/>
      <c r="Q11" s="51">
        <v>5</v>
      </c>
      <c r="R11" s="51">
        <v>2</v>
      </c>
    </row>
    <row r="12" spans="1:18" ht="16.5" customHeight="1" x14ac:dyDescent="0.2">
      <c r="A12" s="76"/>
      <c r="B12" s="79"/>
      <c r="C12" s="18" t="s">
        <v>8</v>
      </c>
      <c r="D12" s="54" t="s">
        <v>31</v>
      </c>
      <c r="E12" s="54" t="s">
        <v>31</v>
      </c>
      <c r="F12" s="54" t="s">
        <v>31</v>
      </c>
      <c r="G12" s="54" t="s">
        <v>31</v>
      </c>
      <c r="H12" s="54" t="s">
        <v>31</v>
      </c>
      <c r="I12" s="54" t="s">
        <v>30</v>
      </c>
      <c r="J12" s="54" t="s">
        <v>30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 x14ac:dyDescent="0.2">
      <c r="A13" s="74">
        <f>MONTH(D13)</f>
        <v>4</v>
      </c>
      <c r="B13" s="77">
        <f>WEEKNUM(D13,2)-WEEKNUM(DATE(YEAR(D13),MONTH(D13),1),2)+1</f>
        <v>2</v>
      </c>
      <c r="C13" s="18" t="s">
        <v>0</v>
      </c>
      <c r="D13" s="9">
        <f>J10+1</f>
        <v>46118</v>
      </c>
      <c r="E13" s="9">
        <f>D13+1</f>
        <v>46119</v>
      </c>
      <c r="F13" s="9">
        <f t="shared" ref="F13:J13" si="1">E13+1</f>
        <v>46120</v>
      </c>
      <c r="G13" s="9">
        <f t="shared" si="1"/>
        <v>46121</v>
      </c>
      <c r="H13" s="9">
        <f t="shared" si="1"/>
        <v>46122</v>
      </c>
      <c r="I13" s="9">
        <f t="shared" si="1"/>
        <v>46123</v>
      </c>
      <c r="J13" s="9">
        <f t="shared" si="1"/>
        <v>46124</v>
      </c>
      <c r="K13" s="7"/>
      <c r="L13" s="7"/>
      <c r="M13" s="7"/>
      <c r="N13" s="7"/>
      <c r="O13" s="7"/>
      <c r="P13" s="93" t="s">
        <v>47</v>
      </c>
      <c r="Q13" s="52"/>
      <c r="R13" s="52"/>
    </row>
    <row r="14" spans="1:18" ht="16.5" customHeight="1" x14ac:dyDescent="0.2">
      <c r="A14" s="75"/>
      <c r="B14" s="78"/>
      <c r="C14" s="18" t="s">
        <v>7</v>
      </c>
      <c r="D14" s="54" t="s">
        <v>22</v>
      </c>
      <c r="E14" s="54" t="s">
        <v>22</v>
      </c>
      <c r="F14" s="54" t="s">
        <v>22</v>
      </c>
      <c r="G14" s="54" t="s">
        <v>22</v>
      </c>
      <c r="H14" s="54" t="s">
        <v>22</v>
      </c>
      <c r="I14" s="54" t="s">
        <v>22</v>
      </c>
      <c r="J14" s="54" t="s">
        <v>22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94"/>
      <c r="Q14" s="51">
        <v>0</v>
      </c>
      <c r="R14" s="51">
        <v>0</v>
      </c>
    </row>
    <row r="15" spans="1:18" ht="16.5" customHeight="1" x14ac:dyDescent="0.2">
      <c r="A15" s="76"/>
      <c r="B15" s="79"/>
      <c r="C15" s="18" t="s">
        <v>8</v>
      </c>
      <c r="D15" s="54" t="s">
        <v>31</v>
      </c>
      <c r="E15" s="54" t="s">
        <v>31</v>
      </c>
      <c r="F15" s="54" t="s">
        <v>31</v>
      </c>
      <c r="G15" s="54" t="s">
        <v>31</v>
      </c>
      <c r="H15" s="54" t="s">
        <v>31</v>
      </c>
      <c r="I15" s="54" t="s">
        <v>31</v>
      </c>
      <c r="J15" s="54" t="s">
        <v>31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 x14ac:dyDescent="0.2">
      <c r="A16" s="74">
        <f t="shared" ref="A16" si="2">MONTH(D16)</f>
        <v>4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46125</v>
      </c>
      <c r="E16" s="9">
        <f>D16+1</f>
        <v>46126</v>
      </c>
      <c r="F16" s="9">
        <f t="shared" ref="F16:J16" si="4">E16+1</f>
        <v>46127</v>
      </c>
      <c r="G16" s="9">
        <f t="shared" si="4"/>
        <v>46128</v>
      </c>
      <c r="H16" s="9">
        <f t="shared" si="4"/>
        <v>46129</v>
      </c>
      <c r="I16" s="9">
        <f t="shared" si="4"/>
        <v>46130</v>
      </c>
      <c r="J16" s="9">
        <f t="shared" si="4"/>
        <v>46131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 x14ac:dyDescent="0.2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94"/>
      <c r="Q17" s="51">
        <v>7</v>
      </c>
      <c r="R17" s="51">
        <v>3</v>
      </c>
    </row>
    <row r="18" spans="1:18" ht="16.5" customHeight="1" x14ac:dyDescent="0.2">
      <c r="A18" s="76"/>
      <c r="B18" s="79"/>
      <c r="C18" s="18" t="s">
        <v>8</v>
      </c>
      <c r="D18" s="54" t="s">
        <v>30</v>
      </c>
      <c r="E18" s="54" t="s">
        <v>31</v>
      </c>
      <c r="F18" s="54" t="s">
        <v>31</v>
      </c>
      <c r="G18" s="54" t="s">
        <v>32</v>
      </c>
      <c r="H18" s="54" t="s">
        <v>32</v>
      </c>
      <c r="I18" s="54" t="s">
        <v>31</v>
      </c>
      <c r="J18" s="54" t="s">
        <v>31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 x14ac:dyDescent="0.2">
      <c r="A19" s="74">
        <f t="shared" ref="A19" si="5">MONTH(D19)</f>
        <v>4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46132</v>
      </c>
      <c r="E19" s="9">
        <f>D19+1</f>
        <v>46133</v>
      </c>
      <c r="F19" s="9">
        <f t="shared" ref="F19:J19" si="7">E19+1</f>
        <v>46134</v>
      </c>
      <c r="G19" s="9">
        <f t="shared" si="7"/>
        <v>46135</v>
      </c>
      <c r="H19" s="9">
        <f t="shared" si="7"/>
        <v>46136</v>
      </c>
      <c r="I19" s="9">
        <f t="shared" si="7"/>
        <v>46137</v>
      </c>
      <c r="J19" s="9">
        <f t="shared" si="7"/>
        <v>46138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 x14ac:dyDescent="0.2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94"/>
      <c r="Q20" s="51">
        <v>7</v>
      </c>
      <c r="R20" s="51">
        <v>2</v>
      </c>
    </row>
    <row r="21" spans="1:18" ht="16.5" customHeight="1" x14ac:dyDescent="0.2">
      <c r="A21" s="76"/>
      <c r="B21" s="79"/>
      <c r="C21" s="18" t="s">
        <v>8</v>
      </c>
      <c r="D21" s="54" t="s">
        <v>31</v>
      </c>
      <c r="E21" s="54" t="s">
        <v>31</v>
      </c>
      <c r="F21" s="54" t="s">
        <v>31</v>
      </c>
      <c r="G21" s="54" t="s">
        <v>31</v>
      </c>
      <c r="H21" s="54" t="s">
        <v>31</v>
      </c>
      <c r="I21" s="54" t="s">
        <v>30</v>
      </c>
      <c r="J21" s="54" t="s">
        <v>30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 x14ac:dyDescent="0.2">
      <c r="A22" s="74">
        <f t="shared" ref="A22" si="8">MONTH(D22)</f>
        <v>4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46139</v>
      </c>
      <c r="E22" s="9">
        <f>D22+1</f>
        <v>46140</v>
      </c>
      <c r="F22" s="9">
        <f t="shared" ref="F22:J22" si="10">E22+1</f>
        <v>46141</v>
      </c>
      <c r="G22" s="9">
        <f t="shared" si="10"/>
        <v>46142</v>
      </c>
      <c r="H22" s="9">
        <f t="shared" si="10"/>
        <v>46143</v>
      </c>
      <c r="I22" s="9">
        <f t="shared" si="10"/>
        <v>46144</v>
      </c>
      <c r="J22" s="9">
        <f t="shared" si="10"/>
        <v>46145</v>
      </c>
      <c r="K22" s="7"/>
      <c r="L22" s="7"/>
      <c r="M22" s="7"/>
      <c r="N22" s="7"/>
      <c r="O22" s="7"/>
      <c r="P22" s="93" t="s">
        <v>56</v>
      </c>
      <c r="Q22" s="52"/>
      <c r="R22" s="52"/>
    </row>
    <row r="23" spans="1:18" ht="16.5" customHeight="1" x14ac:dyDescent="0.2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22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57</v>
      </c>
      <c r="P23" s="94"/>
      <c r="Q23" s="51">
        <v>5</v>
      </c>
      <c r="R23" s="51">
        <v>0</v>
      </c>
    </row>
    <row r="24" spans="1:18" ht="16.5" customHeight="1" x14ac:dyDescent="0.2">
      <c r="A24" s="76"/>
      <c r="B24" s="79"/>
      <c r="C24" s="18" t="s">
        <v>8</v>
      </c>
      <c r="D24" s="54" t="s">
        <v>31</v>
      </c>
      <c r="E24" s="54" t="s">
        <v>31</v>
      </c>
      <c r="F24" s="54" t="s">
        <v>31</v>
      </c>
      <c r="G24" s="54" t="s">
        <v>31</v>
      </c>
      <c r="H24" s="54" t="s">
        <v>31</v>
      </c>
      <c r="I24" s="54" t="s">
        <v>30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 x14ac:dyDescent="0.2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 x14ac:dyDescent="0.2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 x14ac:dyDescent="0.2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 x14ac:dyDescent="0.2">
      <c r="A28" s="24" t="s">
        <v>42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 x14ac:dyDescent="0.2">
      <c r="A29" s="5" t="s">
        <v>1</v>
      </c>
      <c r="B29" s="4" t="s">
        <v>39</v>
      </c>
      <c r="E29" s="23">
        <f>Q11+Q14+Q17+Q20+Q23+Q26</f>
        <v>24</v>
      </c>
    </row>
    <row r="30" spans="1:18" ht="16.5" customHeight="1" x14ac:dyDescent="0.2">
      <c r="A30" s="5" t="s">
        <v>2</v>
      </c>
      <c r="B30" s="4" t="s">
        <v>40</v>
      </c>
      <c r="E30" s="23">
        <f>R11+R14+R17+R20+R23+R26</f>
        <v>7</v>
      </c>
    </row>
    <row r="31" spans="1:18" ht="16.5" customHeight="1" x14ac:dyDescent="0.2">
      <c r="A31" s="5" t="s">
        <v>11</v>
      </c>
      <c r="B31" s="4" t="s">
        <v>41</v>
      </c>
      <c r="E31" s="22">
        <f>IF(E29=0,"",E30/E29)</f>
        <v>0.29166666666666669</v>
      </c>
      <c r="G31" s="25"/>
      <c r="H31" s="21" t="s">
        <v>58</v>
      </c>
      <c r="I31" s="2" t="str">
        <f>IF(E31&gt;0.285,"○","×")</f>
        <v>○</v>
      </c>
      <c r="P31" s="27"/>
    </row>
    <row r="32" spans="1:18" ht="16.5" customHeight="1" x14ac:dyDescent="0.2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9" operator="containsText" text="作業">
      <formula>NOT(ISERROR(SEARCH("作業",D12)))</formula>
    </cfRule>
    <cfRule type="containsText" dxfId="28" priority="58" operator="containsText" text="閉所">
      <formula>NOT(ISERROR(SEARCH("閉所",D12)))</formula>
    </cfRule>
  </conditionalFormatting>
  <conditionalFormatting sqref="D14:J14">
    <cfRule type="containsText" dxfId="27" priority="70" operator="containsText" text="休">
      <formula>NOT(ISERROR(SEARCH("休",D14)))</formula>
    </cfRule>
    <cfRule type="containsText" dxfId="26" priority="69" operator="containsText" text="－">
      <formula>NOT(ISERROR(SEARCH("－",D14)))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6" operator="containsText" text="作業">
      <formula>NOT(ISERROR(SEARCH("作業",D18)))</formula>
    </cfRule>
    <cfRule type="containsText" dxfId="19" priority="25" operator="containsText" text="閉所">
      <formula>NOT(ISERROR(SEARCH("閉所",D18)))</formula>
    </cfRule>
    <cfRule type="containsText" dxfId="18" priority="24" operator="containsText" text="雨天">
      <formula>NOT(ISERROR(SEARCH("雨天",D18)))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 xr:uid="{1B170FFC-637E-4B89-9792-D4F89C865803}">
      <formula1>$P$4:$P$7</formula1>
    </dataValidation>
    <dataValidation type="list" allowBlank="1" showInputMessage="1" showErrorMessage="1" sqref="D23:J23 D11:J11 D14:J14 D17:J17 D20:J20 D26:J26" xr:uid="{F388331D-1513-4080-94BF-5278DE417539}">
      <formula1>$M$5:$M$7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様式１（月単位）</vt:lpstr>
      <vt:lpstr>様式１（週単位）</vt:lpstr>
      <vt:lpstr>参考（週単位）</vt:lpstr>
      <vt:lpstr>参考（記入例）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2026-04-03T01:21:43Z</dcterms:modified>
</cp:coreProperties>
</file>